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еречень МКД" sheetId="1" state="visible" r:id="rId3"/>
    <sheet name="виды ремонта" sheetId="2" state="visible" r:id="rId4"/>
    <sheet name="показатели" sheetId="3" state="visible" r:id="rId5"/>
    <sheet name="Лист4" sheetId="4" state="hidden" r:id="rId6"/>
    <sheet name="Лист5" sheetId="5" state="hidden" r:id="rId7"/>
  </sheets>
  <definedNames>
    <definedName function="false" hidden="false" localSheetId="1" name="_xlnm.Print_Area" vbProcedure="false">'виды ремонта'!$A$3:$AE$279</definedName>
    <definedName function="false" hidden="false" localSheetId="1" name="_xlnm.Print_Titles" vbProcedure="false">'виды ремонта'!$8:$12</definedName>
    <definedName function="false" hidden="true" localSheetId="1" name="_xlnm._FilterDatabase" vbProcedure="false">'виды ремонта'!$A$12:$IJ$275</definedName>
    <definedName function="false" hidden="false" localSheetId="0" name="_xlnm.Print_Titles" vbProcedure="false">'перечень МКД'!$7:$11</definedName>
    <definedName function="false" hidden="false" name="Перечень" vbProcedure="false">"#ref!"</definedName>
    <definedName function="false" hidden="false" name="Перечень2" vbProcedure="false">"#ref!"</definedName>
    <definedName function="false" hidden="false" name="Перечень3" vbProcedure="false">"#ref!"</definedName>
    <definedName function="false" hidden="false" localSheetId="0" name="Excel_BuiltIn_Print_Area" vbProcedure="false">'перечень МКД'!$B$1:$U$275</definedName>
    <definedName function="false" hidden="false" localSheetId="0" name="Excel_BuiltIn_Print_Titles" vbProcedure="false">'перечень МКД'!$B$7:$B$11</definedName>
    <definedName function="false" hidden="false" localSheetId="0" name="Excel_BuiltIn__FilterDatabase" vbProcedure="false">'перечень МКД'!$B$11:$V$274</definedName>
    <definedName function="false" hidden="false" localSheetId="0" name="__xlnm_Print_Area" vbProcedure="false">'перечень МКД'!$B$1:$U$275</definedName>
    <definedName function="false" hidden="false" localSheetId="0" name="__xlnm_Print_Area_0" vbProcedure="false">'перечень МКД'!$B$1:$U$275</definedName>
    <definedName function="false" hidden="false" localSheetId="0" name="__xlnm_Print_Area_0_0" vbProcedure="false">'перечень МКД'!$B$1:$U$275</definedName>
    <definedName function="false" hidden="false" localSheetId="0" name="__xlnm_Print_Area_0_0_0" vbProcedure="false">'перечень МКД'!$B$1:$U$275</definedName>
    <definedName function="false" hidden="false" localSheetId="0" name="__xlnm_Print_Area_0_0_0_0" vbProcedure="false">'перечень МКД'!$B$1:$U$275</definedName>
    <definedName function="false" hidden="false" localSheetId="0" name="__xlnm_Print_Area_0_0_0_0_0" vbProcedure="false">'перечень МКД'!$B$1:$U$275</definedName>
    <definedName function="false" hidden="false" localSheetId="0" name="__xlnm_Print_Area_0_0_0_0_0_0" vbProcedure="false">'перечень МКД'!$B$1:$U$275</definedName>
    <definedName function="false" hidden="false" localSheetId="0" name="__xlnm_Print_Area_0_0_0_0_0_0_0" vbProcedure="false">'перечень МКД'!$B$1:$U$275</definedName>
    <definedName function="false" hidden="false" localSheetId="0" name="__xlnm_Print_Area_0_0_0_0_0_0_0_0" vbProcedure="false">'перечень МКД'!$B$1:$U$275</definedName>
    <definedName function="false" hidden="false" localSheetId="0" name="__xlnm_Print_Area_0_0_0_0_0_0_0_0_0" vbProcedure="false">'перечень МКД'!$B$1:$U$275</definedName>
    <definedName function="false" hidden="false" localSheetId="0" name="__xlnm_Print_Area_0_0_0_0_0_0_0_0_0_0" vbProcedure="false">'перечень МКД'!$B$1:$U$275</definedName>
    <definedName function="false" hidden="false" localSheetId="0" name="__xlnm_Print_Area_0_0_0_0_0_0_0_0_0_0_0" vbProcedure="false">'перечень МКД'!$B$1:$U$275</definedName>
    <definedName function="false" hidden="false" localSheetId="0" name="__xlnm_Print_Area_0_0_0_0_0_0_0_0_0_0_0_0" vbProcedure="false">'перечень МКД'!$B$1:$U$275</definedName>
    <definedName function="false" hidden="false" localSheetId="0" name="__xlnm_Print_Area_0_0_0_0_0_0_0_0_0_0_0_0_0" vbProcedure="false">'перечень МКД'!$B$1:$U$275</definedName>
    <definedName function="false" hidden="false" localSheetId="0" name="__xlnm_Print_Area_0_0_0_0_0_0_0_0_0_0_0_0_0_0" vbProcedure="false">'перечень МКД'!$B$1:$U$275</definedName>
    <definedName function="false" hidden="false" localSheetId="0" name="__xlnm_Print_Area_0_0_0_0_0_0_0_0_0_0_0_0_0_0_0" vbProcedure="false">'перечень МКД'!$B$1:$U$275</definedName>
    <definedName function="false" hidden="false" localSheetId="0" name="__xlnm_Print_Area_0_0_0_0_0_0_0_0_0_0_0_0_0_0_0_0" vbProcedure="false">'перечень МКД'!$B$1:$U$275</definedName>
    <definedName function="false" hidden="false" localSheetId="0" name="__xlnm_Print_Area_0_0_0_0_0_0_0_0_0_0_0_0_0_0_0_0_0" vbProcedure="false">'перечень МКД'!$B$1:$U$275</definedName>
    <definedName function="false" hidden="false" localSheetId="0" name="__xlnm_Print_Area_0_0_0_0_0_0_0_0_0_0_0_0_0_0_0_0_0_0" vbProcedure="false">'перечень МКД'!$B$1:$U$275</definedName>
    <definedName function="false" hidden="false" localSheetId="0" name="__xlnm_Print_Area_0_0_0_0_0_0_0_0_0_0_0_0_0_0_0_0_0_0_0" vbProcedure="false">'перечень МКД'!$B$1:$U$275</definedName>
    <definedName function="false" hidden="false" localSheetId="0" name="__xlnm_Print_Area_0_0_0_0_0_0_0_0_0_0_0_0_0_0_0_0_0_0_0_0" vbProcedure="false">'перечень МКД'!$B$1:$U$275</definedName>
    <definedName function="false" hidden="false" localSheetId="1" name="Excel_BuiltIn_Print_Area" vbProcedure="false">'виды ремонта'!$A$20:$AE$27</definedName>
    <definedName function="false" hidden="false" localSheetId="1" name="Excel_BuiltIn_Print_Titles" vbProcedure="false">NA()</definedName>
    <definedName function="false" hidden="false" localSheetId="1" name="Excel_BuiltIn__FilterDatabase" vbProcedure="false">'виды ремонта'!$A$12:$AX$275</definedName>
    <definedName function="false" hidden="false" localSheetId="1" name="__xlnm_Print_Area" vbProcedure="false">'виды ремонта'!$A$20:$AE$27</definedName>
    <definedName function="false" hidden="false" localSheetId="1" name="__xlnm_Print_Area_0" vbProcedure="false">'виды ремонта'!$A$20:$AE$27</definedName>
    <definedName function="false" hidden="false" localSheetId="1" name="__xlnm_Print_Area_0_0" vbProcedure="false">'виды ремонта'!$A$20:$AE$27</definedName>
    <definedName function="false" hidden="false" localSheetId="1" name="__xlnm_Print_Area_0_0_0" vbProcedure="false">'виды ремонта'!$A$20:$AE$27</definedName>
    <definedName function="false" hidden="false" localSheetId="1" name="__xlnm_Print_Area_0_0_0_0" vbProcedure="false">'виды ремонта'!$A$20:$AE$27</definedName>
    <definedName function="false" hidden="false" localSheetId="1" name="__xlnm_Print_Area_0_0_0_0_0" vbProcedure="false">'виды ремонта'!$A$20:$AE$27</definedName>
    <definedName function="false" hidden="false" localSheetId="1" name="__xlnm_Print_Area_0_0_0_0_0_0" vbProcedure="false">'виды ремонта'!$A$20:$AE$27</definedName>
    <definedName function="false" hidden="false" localSheetId="1" name="__xlnm_Print_Area_0_0_0_0_0_0_0" vbProcedure="false">'виды ремонта'!$A$20:$AE$27</definedName>
    <definedName function="false" hidden="false" localSheetId="1" name="__xlnm_Print_Area_0_0_0_0_0_0_0_0" vbProcedure="false">'виды ремонта'!$A$20:$AE$27</definedName>
    <definedName function="false" hidden="false" localSheetId="1" name="__xlnm_Print_Area_0_0_0_0_0_0_0_0_0" vbProcedure="false">'виды ремонта'!$A$20:$AE$27</definedName>
    <definedName function="false" hidden="false" localSheetId="1" name="__xlnm_Print_Area_0_0_0_0_0_0_0_0_0_0" vbProcedure="false">'виды ремонта'!$A$20:$AE$27</definedName>
    <definedName function="false" hidden="false" localSheetId="1" name="__xlnm_Print_Area_0_0_0_0_0_0_0_0_0_0_0" vbProcedure="false">'виды ремонта'!$A$20:$AE$27</definedName>
    <definedName function="false" hidden="false" localSheetId="1" name="__xlnm_Print_Area_0_0_0_0_0_0_0_0_0_0_0_0" vbProcedure="false">'виды ремонта'!$A$20:$AE$27</definedName>
    <definedName function="false" hidden="false" localSheetId="1" name="__xlnm_Print_Area_0_0_0_0_0_0_0_0_0_0_0_0_0" vbProcedure="false">'виды ремонта'!$A$20:$AE$27</definedName>
    <definedName function="false" hidden="false" localSheetId="1" name="__xlnm_Print_Area_0_0_0_0_0_0_0_0_0_0_0_0_0_0" vbProcedure="false">'виды ремонта'!$A$20:$AE$27</definedName>
    <definedName function="false" hidden="false" localSheetId="1" name="__xlnm_Print_Area_0_0_0_0_0_0_0_0_0_0_0_0_0_0_0" vbProcedure="false">'виды ремонта'!$A$20:$AE$27</definedName>
    <definedName function="false" hidden="false" localSheetId="1" name="__xlnm_Print_Area_0_0_0_0_0_0_0_0_0_0_0_0_0_0_0_0" vbProcedure="false">'виды ремонта'!$A$20:$AE$27</definedName>
    <definedName function="false" hidden="false" localSheetId="1" name="__xlnm_Print_Area_0_0_0_0_0_0_0_0_0_0_0_0_0_0_0_0_0" vbProcedure="false">'виды ремонта'!$A$20:$AE$27</definedName>
    <definedName function="false" hidden="false" localSheetId="1" name="__xlnm_Print_Area_0_0_0_0_0_0_0_0_0_0_0_0_0_0_0_0_0_0" vbProcedure="false">'виды ремонта'!$A$20:$AE$27</definedName>
    <definedName function="false" hidden="false" localSheetId="1" name="__xlnm_Print_Area_0_0_0_0_0_0_0_0_0_0_0_0_0_0_0_0_0_0_0" vbProcedure="false">'виды ремонта'!$A$20:$AE$27</definedName>
    <definedName function="false" hidden="false" localSheetId="1" name="__xlnm_Print_Area_0_0_0_0_0_0_0_0_0_0_0_0_0_0_0_0_0_0_0_0" vbProcedure="false">'виды ремонта'!$A$20:$AE$27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<sst xmlns="http://schemas.openxmlformats.org/spreadsheetml/2006/main" count="2666" uniqueCount="244">
  <si>
    <t xml:space="preserve">Приложение  1                                                                     к краткосрочному плану реализации региональной программы капитального ремонта общего имущества в многоквартирных домах на территории городского округа города Калуги Калужской области                    на 2026-2028 годы</t>
  </si>
  <si>
    <t xml:space="preserve">Перечень многоквартирных домов, которые подлежат капитальному ремонту </t>
  </si>
  <si>
    <t xml:space="preserve">тип населенного пункта</t>
  </si>
  <si>
    <t xml:space="preserve">наименование населенного пункта</t>
  </si>
  <si>
    <t xml:space="preserve">Год</t>
  </si>
  <si>
    <t xml:space="preserve">общая площадь МКД, всего</t>
  </si>
  <si>
    <t xml:space="preserve">Площадь помещений МКД</t>
  </si>
  <si>
    <t xml:space="preserve">Количество жителей, зарегистрированных в МКД на дату утверждения краткосрочного плана</t>
  </si>
  <si>
    <t xml:space="preserve">Стоимость капитального ремонта</t>
  </si>
  <si>
    <t xml:space="preserve">Удельная стоимость капитального ремонта 1 кв. м общей площади помещений МКД</t>
  </si>
  <si>
    <t xml:space="preserve">Предельная стоимость капитального ремонта 1 кв. м общей площади помещений МКД</t>
  </si>
  <si>
    <t xml:space="preserve">Плановая дата завершения работ</t>
  </si>
  <si>
    <t xml:space="preserve">улица (тип)</t>
  </si>
  <si>
    <t xml:space="preserve">наименование улицы</t>
  </si>
  <si>
    <t xml:space="preserve">дом</t>
  </si>
  <si>
    <t xml:space="preserve">корпус</t>
  </si>
  <si>
    <t xml:space="preserve">литера</t>
  </si>
  <si>
    <t xml:space="preserve">Год ввода в эксплуатацию</t>
  </si>
  <si>
    <t xml:space="preserve">всего:</t>
  </si>
  <si>
    <t xml:space="preserve">в том числе жилых помещений, находящихся в собственности граждан</t>
  </si>
  <si>
    <t xml:space="preserve">в том числе:</t>
  </si>
  <si>
    <t xml:space="preserve">за счет средств Фонда содействия реформированию жилищно-коммунального хозяйства </t>
  </si>
  <si>
    <t xml:space="preserve">за счет средств бюджета субъекта Российской Федерации</t>
  </si>
  <si>
    <t xml:space="preserve">за счет средств местного бюджета</t>
  </si>
  <si>
    <t xml:space="preserve">за счет средств собственников помещений в МКД</t>
  </si>
  <si>
    <t xml:space="preserve">кв.м</t>
  </si>
  <si>
    <t xml:space="preserve">чел.</t>
  </si>
  <si>
    <t xml:space="preserve">руб.</t>
  </si>
  <si>
    <t xml:space="preserve">руб./кв.м</t>
  </si>
  <si>
    <t xml:space="preserve">2026 год</t>
  </si>
  <si>
    <t xml:space="preserve"> </t>
  </si>
  <si>
    <t xml:space="preserve">город</t>
  </si>
  <si>
    <t xml:space="preserve">Калуга</t>
  </si>
  <si>
    <t xml:space="preserve">бульвар</t>
  </si>
  <si>
    <t xml:space="preserve">Сиреневый</t>
  </si>
  <si>
    <t xml:space="preserve">12.2026</t>
  </si>
  <si>
    <t xml:space="preserve">переулок</t>
  </si>
  <si>
    <t xml:space="preserve">Карпова</t>
  </si>
  <si>
    <t xml:space="preserve">Старичков</t>
  </si>
  <si>
    <t xml:space="preserve">А</t>
  </si>
  <si>
    <t xml:space="preserve">Строительный</t>
  </si>
  <si>
    <t xml:space="preserve">территория</t>
  </si>
  <si>
    <t xml:space="preserve">Психбольницы</t>
  </si>
  <si>
    <t xml:space="preserve">улица</t>
  </si>
  <si>
    <t xml:space="preserve">Академика Королева</t>
  </si>
  <si>
    <t xml:space="preserve">Баумана</t>
  </si>
  <si>
    <t xml:space="preserve">Билибина</t>
  </si>
  <si>
    <t xml:space="preserve">Болдина</t>
  </si>
  <si>
    <t xml:space="preserve">Болотникова </t>
  </si>
  <si>
    <t xml:space="preserve">В.Никитиной</t>
  </si>
  <si>
    <t xml:space="preserve">Вилонова</t>
  </si>
  <si>
    <t xml:space="preserve">Вишневского</t>
  </si>
  <si>
    <t xml:space="preserve">Воскресенская</t>
  </si>
  <si>
    <t xml:space="preserve">Гвардейская</t>
  </si>
  <si>
    <t xml:space="preserve">Дарвина</t>
  </si>
  <si>
    <t xml:space="preserve">Дзержинского</t>
  </si>
  <si>
    <t xml:space="preserve">до 1930</t>
  </si>
  <si>
    <t xml:space="preserve">Достоевского</t>
  </si>
  <si>
    <t xml:space="preserve">Звездная</t>
  </si>
  <si>
    <t xml:space="preserve">К.Маркса</t>
  </si>
  <si>
    <t xml:space="preserve">Карачевская</t>
  </si>
  <si>
    <t xml:space="preserve">Космонавта Пацаева</t>
  </si>
  <si>
    <t xml:space="preserve">Красная Гора</t>
  </si>
  <si>
    <t xml:space="preserve">Кутузова</t>
  </si>
  <si>
    <t xml:space="preserve">Ленина</t>
  </si>
  <si>
    <t xml:space="preserve">М. Горького</t>
  </si>
  <si>
    <t xml:space="preserve">Майская</t>
  </si>
  <si>
    <t xml:space="preserve">Маршала Жукова</t>
  </si>
  <si>
    <t xml:space="preserve">Мелиораторов</t>
  </si>
  <si>
    <t xml:space="preserve">Московская</t>
  </si>
  <si>
    <t xml:space="preserve">18/64</t>
  </si>
  <si>
    <t xml:space="preserve">Б</t>
  </si>
  <si>
    <t xml:space="preserve">Никитина</t>
  </si>
  <si>
    <t xml:space="preserve">В</t>
  </si>
  <si>
    <t xml:space="preserve">Октябрьская</t>
  </si>
  <si>
    <t xml:space="preserve">Плеханова</t>
  </si>
  <si>
    <t xml:space="preserve">Поле Свободы</t>
  </si>
  <si>
    <t xml:space="preserve">Пухова</t>
  </si>
  <si>
    <t xml:space="preserve">Пушкина</t>
  </si>
  <si>
    <t xml:space="preserve">Салтыкова-Щедрина</t>
  </si>
  <si>
    <t xml:space="preserve">Советская</t>
  </si>
  <si>
    <t xml:space="preserve">Суворова</t>
  </si>
  <si>
    <t xml:space="preserve">Театральная</t>
  </si>
  <si>
    <t xml:space="preserve">15/56</t>
  </si>
  <si>
    <t xml:space="preserve">43/8</t>
  </si>
  <si>
    <t xml:space="preserve">Телевизионная</t>
  </si>
  <si>
    <t xml:space="preserve">Тельмана</t>
  </si>
  <si>
    <t xml:space="preserve">Хрустальная</t>
  </si>
  <si>
    <t xml:space="preserve">Чебышева</t>
  </si>
  <si>
    <t xml:space="preserve">Чехова</t>
  </si>
  <si>
    <t xml:space="preserve">Чижевского</t>
  </si>
  <si>
    <t xml:space="preserve">Чичерина</t>
  </si>
  <si>
    <t xml:space="preserve">ж/д станция</t>
  </si>
  <si>
    <t xml:space="preserve">Тихонова Пустынь</t>
  </si>
  <si>
    <t xml:space="preserve">Привокзальная</t>
  </si>
  <si>
    <t xml:space="preserve">поселок </t>
  </si>
  <si>
    <t xml:space="preserve">Куровской</t>
  </si>
  <si>
    <t xml:space="preserve">проезд</t>
  </si>
  <si>
    <t xml:space="preserve">Мира</t>
  </si>
  <si>
    <t xml:space="preserve">поселок</t>
  </si>
  <si>
    <t xml:space="preserve">Новый (Городской округ Город Калуга)</t>
  </si>
  <si>
    <t xml:space="preserve">Итого по городскому округу городу Калуге Калужской области</t>
  </si>
  <si>
    <t xml:space="preserve">Х</t>
  </si>
  <si>
    <t xml:space="preserve">2027 год</t>
  </si>
  <si>
    <t xml:space="preserve">1-й переулок</t>
  </si>
  <si>
    <t xml:space="preserve">Пестеля</t>
  </si>
  <si>
    <t xml:space="preserve">12.2027</t>
  </si>
  <si>
    <t xml:space="preserve">2-й переулок</t>
  </si>
  <si>
    <t xml:space="preserve">Красноармейский</t>
  </si>
  <si>
    <t xml:space="preserve">Григоров</t>
  </si>
  <si>
    <t xml:space="preserve">Анненки</t>
  </si>
  <si>
    <t xml:space="preserve">Баррикад</t>
  </si>
  <si>
    <t xml:space="preserve">Белинского</t>
  </si>
  <si>
    <t xml:space="preserve">Бутомы</t>
  </si>
  <si>
    <t xml:space="preserve">В.Андриановой</t>
  </si>
  <si>
    <t xml:space="preserve">Воронина</t>
  </si>
  <si>
    <t xml:space="preserve">20/27</t>
  </si>
  <si>
    <t xml:space="preserve">4/25</t>
  </si>
  <si>
    <t xml:space="preserve">Георгиевская</t>
  </si>
  <si>
    <t xml:space="preserve">2/12</t>
  </si>
  <si>
    <t xml:space="preserve">Герцена</t>
  </si>
  <si>
    <t xml:space="preserve">Грабцевское шоссе</t>
  </si>
  <si>
    <t xml:space="preserve">Гурьянова</t>
  </si>
  <si>
    <t xml:space="preserve">Дорожная</t>
  </si>
  <si>
    <t xml:space="preserve">Дубрава</t>
  </si>
  <si>
    <t xml:space="preserve">Знаменская</t>
  </si>
  <si>
    <t xml:space="preserve">1/67</t>
  </si>
  <si>
    <t xml:space="preserve">К.Либкнехта</t>
  </si>
  <si>
    <t xml:space="preserve">2/75</t>
  </si>
  <si>
    <t xml:space="preserve">Кирова</t>
  </si>
  <si>
    <t xml:space="preserve">Клюквина</t>
  </si>
  <si>
    <t xml:space="preserve">Курсантов</t>
  </si>
  <si>
    <t xml:space="preserve">Л.Толстого</t>
  </si>
  <si>
    <t xml:space="preserve">4/2</t>
  </si>
  <si>
    <t xml:space="preserve">Литейная</t>
  </si>
  <si>
    <t xml:space="preserve">Ломоносова</t>
  </si>
  <si>
    <t xml:space="preserve">Луначарского</t>
  </si>
  <si>
    <t xml:space="preserve">Мичурина</t>
  </si>
  <si>
    <t xml:space="preserve">Молодежная</t>
  </si>
  <si>
    <t xml:space="preserve">Моторная</t>
  </si>
  <si>
    <t xml:space="preserve">11\10</t>
  </si>
  <si>
    <t xml:space="preserve">Нефтебаза</t>
  </si>
  <si>
    <t xml:space="preserve">Николо-Козинская</t>
  </si>
  <si>
    <t xml:space="preserve">Новаторская</t>
  </si>
  <si>
    <t xml:space="preserve">Новая Стройка</t>
  </si>
  <si>
    <t xml:space="preserve">Окружная</t>
  </si>
  <si>
    <t xml:space="preserve">Ольговская</t>
  </si>
  <si>
    <t xml:space="preserve">Платова</t>
  </si>
  <si>
    <t xml:space="preserve">Постовалова</t>
  </si>
  <si>
    <t xml:space="preserve">Пролетарская</t>
  </si>
  <si>
    <t xml:space="preserve">Промышленная</t>
  </si>
  <si>
    <t xml:space="preserve">50/27</t>
  </si>
  <si>
    <t xml:space="preserve">Стеклянников Сад</t>
  </si>
  <si>
    <t xml:space="preserve">Степана Разина</t>
  </si>
  <si>
    <t xml:space="preserve">Тарутинская</t>
  </si>
  <si>
    <t xml:space="preserve">Тепличная</t>
  </si>
  <si>
    <t xml:space="preserve">Труда</t>
  </si>
  <si>
    <t xml:space="preserve">Тульская</t>
  </si>
  <si>
    <t xml:space="preserve">Ф.Энгельса</t>
  </si>
  <si>
    <t xml:space="preserve">Фомушина</t>
  </si>
  <si>
    <t xml:space="preserve">Центральная</t>
  </si>
  <si>
    <t xml:space="preserve">Циолковского</t>
  </si>
  <si>
    <t xml:space="preserve">2/7</t>
  </si>
  <si>
    <t xml:space="preserve">Шахтеров</t>
  </si>
  <si>
    <t xml:space="preserve">деревня</t>
  </si>
  <si>
    <t xml:space="preserve">Шопино</t>
  </si>
  <si>
    <t xml:space="preserve">Новая</t>
  </si>
  <si>
    <t xml:space="preserve">Строительная</t>
  </si>
  <si>
    <t xml:space="preserve">Д</t>
  </si>
  <si>
    <t xml:space="preserve">2028 год</t>
  </si>
  <si>
    <t xml:space="preserve">12.2028</t>
  </si>
  <si>
    <t xml:space="preserve">Гагарина</t>
  </si>
  <si>
    <t xml:space="preserve">Комсомольская</t>
  </si>
  <si>
    <t xml:space="preserve">Суворова </t>
  </si>
  <si>
    <t xml:space="preserve">Терепецкая</t>
  </si>
  <si>
    <t xml:space="preserve">* - многоквартирный дом</t>
  </si>
  <si>
    <t xml:space="preserve">** Стоимость капитального ремонта определяется фондом капитального ремонта многоквартирных домов Калужской области согласно локально-сметному расчету и может корректироваться </t>
  </si>
  <si>
    <t xml:space="preserve">Приложение 2</t>
  </si>
  <si>
    <t xml:space="preserve">к краткосрочному плану реализации региональной программы капитального ремонта общего имущества в многоквартирных домах на территории городского округа города Калуга Калужской области   на 2026-2028 годы</t>
  </si>
  <si>
    <t xml:space="preserve">Реестр многоквартирных домов, включенных в Перечень многоквартирных домов, которые подлежат капитальному ремонту, с указанием услуг и (или) работ по капитальному ремонту многоквартирных домов, а также стоимости таких услуг и (или) работ</t>
  </si>
  <si>
    <t xml:space="preserve">№ п\п</t>
  </si>
  <si>
    <t xml:space="preserve">Адрес МКД *</t>
  </si>
  <si>
    <t xml:space="preserve">Стоимость капитального ремонта ВСЕГО</t>
  </si>
  <si>
    <t xml:space="preserve">Ремонт внутридомовых инженерных систем</t>
  </si>
  <si>
    <t xml:space="preserve">Ремонт, замена, модернизация лифтов, ремонт лифтовых шахт, машинных и балочных отделений лифтового оборудования</t>
  </si>
  <si>
    <t xml:space="preserve">ремонт крыши</t>
  </si>
  <si>
    <t xml:space="preserve">Ремонт подвальных помещений, относящихся к общему имуществу в МКД, отмостки</t>
  </si>
  <si>
    <t xml:space="preserve">ремонт фасада</t>
  </si>
  <si>
    <t xml:space="preserve">усиление несущих строительных конструкций</t>
  </si>
  <si>
    <t xml:space="preserve">ремонт фундамента</t>
  </si>
  <si>
    <t xml:space="preserve">Разработка проектной документации в случаях, установленных законодательством</t>
  </si>
  <si>
    <t xml:space="preserve">Проведение государственной экспертизы проектной документации в случаях, установленных законодательством</t>
  </si>
  <si>
    <t xml:space="preserve">Строительный контроль</t>
  </si>
  <si>
    <t xml:space="preserve">Водоснабжения</t>
  </si>
  <si>
    <t xml:space="preserve">водоотведения</t>
  </si>
  <si>
    <t xml:space="preserve">теплоснабжения</t>
  </si>
  <si>
    <t xml:space="preserve"> газоснабжения</t>
  </si>
  <si>
    <t xml:space="preserve">электроснабжения</t>
  </si>
  <si>
    <t xml:space="preserve">холодное водоснабжение</t>
  </si>
  <si>
    <t xml:space="preserve">горячее водоснабжение</t>
  </si>
  <si>
    <t xml:space="preserve">ремонт подвальных помещений</t>
  </si>
  <si>
    <t xml:space="preserve">ремонт отмостки</t>
  </si>
  <si>
    <t xml:space="preserve">ед.</t>
  </si>
  <si>
    <t xml:space="preserve">кв.м.</t>
  </si>
  <si>
    <t xml:space="preserve">куб.м.</t>
  </si>
  <si>
    <t xml:space="preserve">                                                                             </t>
  </si>
  <si>
    <t xml:space="preserve">     </t>
  </si>
  <si>
    <t xml:space="preserve">         </t>
  </si>
  <si>
    <t xml:space="preserve">Приложение 3</t>
  </si>
  <si>
    <t xml:space="preserve">к краткосрочному плану реализации региональной программы капитального ремонта общего имущества в многоквартирных домах на территории городского округа города Калуги Калужской области на 2026-2028 годы   </t>
  </si>
  <si>
    <t xml:space="preserve">Планируемые показатели выполнения краткосрочного плана реализации региональной программы 
капитального ремонта общего имущества в многоквартирных домах </t>
  </si>
  <si>
    <t xml:space="preserve">№ п/п</t>
  </si>
  <si>
    <t xml:space="preserve">Наименование населенного пункта</t>
  </si>
  <si>
    <t xml:space="preserve">Общая площадь МКД *, всего</t>
  </si>
  <si>
    <t xml:space="preserve">Количество МКД</t>
  </si>
  <si>
    <t xml:space="preserve">Стоимость Капитального ремонта</t>
  </si>
  <si>
    <t xml:space="preserve">Ремонт или замена лифтового оборудования</t>
  </si>
  <si>
    <t xml:space="preserve">Ремонт крыши</t>
  </si>
  <si>
    <t xml:space="preserve">Ремонт подвальных помещений</t>
  </si>
  <si>
    <t xml:space="preserve">Ремонт фасада</t>
  </si>
  <si>
    <t xml:space="preserve">Ремонт отмостки</t>
  </si>
  <si>
    <t xml:space="preserve">Ремонт фундамента</t>
  </si>
  <si>
    <t xml:space="preserve">Утепление  фасадов</t>
  </si>
  <si>
    <t xml:space="preserve">Переустройство невентилируемой крыши на вентилируемую крышу</t>
  </si>
  <si>
    <t xml:space="preserve"> Устройство выходов на кровлю</t>
  </si>
  <si>
    <t xml:space="preserve">Установка коллективных (общедомовых) приборов учета и узлов управления</t>
  </si>
  <si>
    <t xml:space="preserve">Проведение государственнной экспертизы проектной документации в случаях, уставновленных законодательством</t>
  </si>
  <si>
    <t xml:space="preserve">№ в таблице</t>
  </si>
  <si>
    <t xml:space="preserve">тип муниципального образования</t>
  </si>
  <si>
    <t xml:space="preserve">наименование муниципального образования</t>
  </si>
  <si>
    <t xml:space="preserve">канализация</t>
  </si>
  <si>
    <t xml:space="preserve">система централизованного отопления</t>
  </si>
  <si>
    <t xml:space="preserve">система газоснабжения</t>
  </si>
  <si>
    <t xml:space="preserve">система электро-
снабжения</t>
  </si>
  <si>
    <t xml:space="preserve">холодного водоснабжения</t>
  </si>
  <si>
    <t xml:space="preserve">горячего водоснабжения</t>
  </si>
  <si>
    <t xml:space="preserve">газоснабжения</t>
  </si>
  <si>
    <t xml:space="preserve">Добровольского</t>
  </si>
  <si>
    <t xml:space="preserve">Константиновых </t>
  </si>
  <si>
    <t xml:space="preserve">Пригородная</t>
  </si>
  <si>
    <t xml:space="preserve">а</t>
  </si>
  <si>
    <t xml:space="preserve">Аэропортовская</t>
  </si>
  <si>
    <t xml:space="preserve">Л. Толстого</t>
  </si>
  <si>
    <t xml:space="preserve">Итого по МО "Город Калуга"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</si>
</sst>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"/>
    <numFmt numFmtId="166" formatCode="#,##0.00\ [$руб.-419];[RED]\-#,##0.00\ [$руб.-419]"/>
    <numFmt numFmtId="167" formatCode="#,##0.00"/>
    <numFmt numFmtId="168" formatCode="0.00"/>
    <numFmt numFmtId="169" formatCode="0"/>
    <numFmt numFmtId="170" formatCode="#,###.00"/>
    <numFmt numFmtId="171" formatCode="@"/>
    <numFmt numFmtId="172" formatCode="mm/dd/yyyy"/>
    <numFmt numFmtId="173" formatCode="#"/>
    <numFmt numFmtId="174" formatCode="0.00%"/>
    <numFmt numFmtId="175" formatCode="#,##0.0"/>
    <numFmt numFmtId="176" formatCode="#,#00.00"/>
  </numFmts>
  <fonts count="44">
    <font>
      <b val="true"/>
      <sz val="24"/>
      <color rgb="FF000000"/>
      <name val="Times New Roman"/>
      <family val="1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name val="Arial Cyr"/>
      <family val="2"/>
      <charset val="204"/>
    </font>
    <font>
      <sz val="14"/>
      <color rgb="FF000000"/>
      <name val="Times New Roman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8"/>
      <name val="Times New Roman"/>
      <family val="1"/>
      <charset val="204"/>
    </font>
    <font>
      <sz val="12"/>
      <name val="Times New Roman"/>
      <family val="2"/>
      <charset val="204"/>
    </font>
    <font>
      <sz val="12"/>
      <name val="Times New Roman"/>
      <family val="1"/>
      <charset val="204"/>
    </font>
    <font>
      <b val="true"/>
      <sz val="14"/>
      <name val="Times New Roman"/>
      <family val="1"/>
      <charset val="1"/>
    </font>
    <font>
      <sz val="12"/>
      <name val="Times New Roman"/>
      <family val="1"/>
      <charset val="1"/>
    </font>
    <font>
      <sz val="14"/>
      <name val="Times New Roman"/>
      <family val="1"/>
      <charset val="1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1"/>
    </font>
    <font>
      <b val="true"/>
      <sz val="14"/>
      <name val="Times New Roman"/>
      <family val="1"/>
      <charset val="204"/>
    </font>
    <font>
      <u val="single"/>
      <sz val="11"/>
      <name val="Times New Roman"/>
      <family val="1"/>
      <charset val="204"/>
    </font>
    <font>
      <sz val="10.5"/>
      <color rgb="FF000000"/>
      <name val="Calibri"/>
      <family val="2"/>
      <charset val="204"/>
    </font>
    <font>
      <sz val="22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333333"/>
      <name val="Times New Roman"/>
      <family val="1"/>
      <charset val="204"/>
    </font>
    <font>
      <b val="true"/>
      <sz val="16"/>
      <name val="Times New Roman"/>
      <family val="1"/>
      <charset val="1"/>
    </font>
    <font>
      <sz val="16"/>
      <color rgb="FF333333"/>
      <name val="Times New Roman"/>
      <family val="1"/>
      <charset val="1"/>
    </font>
    <font>
      <sz val="16"/>
      <name val="Times New Roman"/>
      <family val="1"/>
      <charset val="1"/>
    </font>
    <font>
      <sz val="16"/>
      <color rgb="FF000000"/>
      <name val="Times New Roman"/>
      <family val="1"/>
      <charset val="1"/>
    </font>
    <font>
      <sz val="18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2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b val="true"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FF3333"/>
        <bgColor rgb="FFFF0000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2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1">
    <xf numFmtId="164" fontId="0" fillId="2" borderId="0" xfId="0" applyFont="fals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4" fillId="2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7" fontId="1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4" fillId="2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9" fontId="14" fillId="2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4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4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4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2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2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2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2" borderId="2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2" borderId="2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2" borderId="2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9" fillId="2" borderId="2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20" fillId="2" borderId="2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2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9" fillId="0" borderId="2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2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2" borderId="2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2" borderId="2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9" fillId="2" borderId="2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2" borderId="4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2" borderId="4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9" fillId="2" borderId="4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20" fillId="2" borderId="4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7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2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2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2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1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2" borderId="2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2" borderId="5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1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8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2" fontId="1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73" fontId="2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26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6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2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2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3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7" fillId="0" borderId="2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6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2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0" borderId="2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7" fillId="0" borderId="2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4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4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7" fillId="0" borderId="4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7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7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7" fillId="0" borderId="4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4" fontId="2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1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5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3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74" fontId="3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3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3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1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1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73" fontId="18" fillId="2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8" fillId="2" borderId="0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8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3" fontId="1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2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3" fontId="1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8" fillId="3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1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1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8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8" fillId="4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18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18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2" fillId="4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7" fontId="1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7" fontId="18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5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8" fillId="5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3" fontId="18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6" fontId="18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7" fontId="18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1" fillId="6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1" fillId="6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0" fillId="6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0" fillId="6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8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3" fillId="2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3" fillId="2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 2" xfId="21"/>
    <cellStyle name="Обычный 2 3" xfId="22"/>
    <cellStyle name="Excel Built-in Normal 2" xfId="23"/>
  </cellStyles>
  <dxfs count="4">
    <dxf>
      <fill>
        <patternFill patternType="solid">
          <bgColor rgb="FF000000"/>
        </patternFill>
      </fill>
    </dxf>
    <dxf>
      <fill>
        <patternFill patternType="solid">
          <fgColor rgb="FF333333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BD9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4BD97"/>
    <pageSetUpPr fitToPage="false"/>
  </sheetPr>
  <dimension ref="A1:V275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B7" activeCellId="0" sqref="B7"/>
    </sheetView>
  </sheetViews>
  <sheetFormatPr defaultColWidth="3.6875" defaultRowHeight="12.75" zeroHeight="false" outlineLevelRow="0" outlineLevelCol="0"/>
  <cols>
    <col collapsed="false" customWidth="true" hidden="false" outlineLevel="0" max="1" min="1" style="1" width="3.94"/>
    <col collapsed="false" customWidth="true" hidden="false" outlineLevel="0" max="2" min="2" style="2" width="5.25"/>
    <col collapsed="false" customWidth="true" hidden="false" outlineLevel="0" max="3" min="3" style="2" width="13.37"/>
    <col collapsed="false" customWidth="true" hidden="false" outlineLevel="0" max="4" min="4" style="2" width="7.56"/>
    <col collapsed="false" customWidth="true" hidden="false" outlineLevel="0" max="5" min="5" style="2" width="13.06"/>
    <col collapsed="false" customWidth="true" hidden="false" outlineLevel="0" max="6" min="6" style="1" width="4.63"/>
    <col collapsed="false" customWidth="true" hidden="false" outlineLevel="0" max="8" min="7" style="1" width="2.56"/>
    <col collapsed="false" customWidth="true" hidden="false" outlineLevel="0" max="9" min="9" style="1" width="5.31"/>
    <col collapsed="false" customWidth="true" hidden="false" outlineLevel="0" max="10" min="10" style="1" width="6.44"/>
    <col collapsed="false" customWidth="true" hidden="false" outlineLevel="0" max="11" min="11" style="1" width="6.5"/>
    <col collapsed="false" customWidth="true" hidden="false" outlineLevel="0" max="12" min="12" style="1" width="6.69"/>
    <col collapsed="false" customWidth="true" hidden="false" outlineLevel="0" max="13" min="13" style="3" width="5.31"/>
    <col collapsed="false" customWidth="true" hidden="false" outlineLevel="0" max="14" min="14" style="1" width="9.31"/>
    <col collapsed="false" customWidth="true" hidden="false" outlineLevel="0" max="15" min="15" style="1" width="6.19"/>
    <col collapsed="false" customWidth="true" hidden="false" outlineLevel="0" max="16" min="16" style="1" width="3.94"/>
    <col collapsed="false" customWidth="true" hidden="false" outlineLevel="0" max="17" min="17" style="1" width="3.25"/>
    <col collapsed="false" customWidth="true" hidden="false" outlineLevel="0" max="18" min="18" style="1" width="10.81"/>
    <col collapsed="false" customWidth="true" hidden="false" outlineLevel="0" max="19" min="19" style="2" width="6.69"/>
    <col collapsed="false" customWidth="true" hidden="false" outlineLevel="0" max="20" min="20" style="2" width="5.25"/>
    <col collapsed="false" customWidth="true" hidden="false" outlineLevel="0" max="21" min="21" style="2" width="5.31"/>
    <col collapsed="false" customWidth="false" hidden="false" outlineLevel="0" max="23" min="22" style="2" width="3.69"/>
  </cols>
  <sheetData>
    <row r="1" customFormat="false" ht="30.75" hidden="false" customHeight="true" outlineLevel="0" collapsed="false">
      <c r="A1" s="4"/>
      <c r="E1" s="5"/>
      <c r="F1" s="5"/>
      <c r="G1" s="5"/>
      <c r="H1" s="5"/>
      <c r="I1" s="6"/>
      <c r="J1" s="5"/>
      <c r="K1" s="5"/>
      <c r="L1" s="5"/>
      <c r="M1" s="7"/>
      <c r="N1" s="6"/>
      <c r="O1" s="6"/>
      <c r="P1" s="6"/>
      <c r="Q1" s="6"/>
      <c r="R1" s="8" t="s">
        <v>0</v>
      </c>
      <c r="S1" s="8"/>
      <c r="T1" s="8"/>
      <c r="U1" s="8"/>
    </row>
    <row r="2" customFormat="false" ht="12.75" hidden="false" customHeight="true" outlineLevel="0" collapsed="false">
      <c r="A2" s="4"/>
      <c r="E2" s="9"/>
      <c r="F2" s="9"/>
      <c r="G2" s="9"/>
      <c r="H2" s="9"/>
      <c r="I2" s="6"/>
      <c r="J2" s="9"/>
      <c r="K2" s="9"/>
      <c r="L2" s="9"/>
      <c r="M2" s="7"/>
      <c r="N2" s="6"/>
      <c r="O2" s="6"/>
      <c r="P2" s="6"/>
      <c r="Q2" s="6"/>
      <c r="R2" s="8"/>
      <c r="S2" s="8"/>
      <c r="T2" s="8"/>
      <c r="U2" s="8"/>
      <c r="V2" s="10"/>
    </row>
    <row r="3" customFormat="false" ht="30.75" hidden="false" customHeight="true" outlineLevel="0" collapsed="false">
      <c r="A3" s="4"/>
      <c r="E3" s="9"/>
      <c r="F3" s="9"/>
      <c r="G3" s="9"/>
      <c r="H3" s="9"/>
      <c r="I3" s="6"/>
      <c r="J3" s="9"/>
      <c r="K3" s="9"/>
      <c r="L3" s="9"/>
      <c r="M3" s="7"/>
      <c r="N3" s="6"/>
      <c r="O3" s="6"/>
      <c r="P3" s="6"/>
      <c r="Q3" s="6"/>
      <c r="R3" s="8"/>
      <c r="S3" s="8"/>
      <c r="T3" s="8"/>
      <c r="U3" s="8"/>
    </row>
    <row r="4" customFormat="false" ht="30.75" hidden="false" customHeight="true" outlineLevel="0" collapsed="false">
      <c r="A4" s="4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8"/>
      <c r="S4" s="8"/>
      <c r="T4" s="8"/>
      <c r="U4" s="8"/>
    </row>
    <row r="5" customFormat="false" ht="30.75" hidden="false" customHeight="true" outlineLevel="0" collapsed="false">
      <c r="A5" s="4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8"/>
      <c r="S5" s="8"/>
      <c r="T5" s="8"/>
      <c r="U5" s="8"/>
    </row>
    <row r="6" customFormat="false" ht="30.75" hidden="false" customHeight="true" outlineLevel="0" collapsed="false">
      <c r="A6" s="4"/>
      <c r="B6" s="11"/>
      <c r="C6" s="12" t="s">
        <v>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8"/>
      <c r="S6" s="8"/>
      <c r="T6" s="8"/>
      <c r="U6" s="8"/>
    </row>
    <row r="7" customFormat="false" ht="30.75" hidden="false" customHeight="true" outlineLevel="0" collapsed="false">
      <c r="A7" s="13"/>
      <c r="B7" s="14" t="s">
        <v>2</v>
      </c>
      <c r="C7" s="14" t="s">
        <v>3</v>
      </c>
      <c r="D7" s="15"/>
      <c r="E7" s="15"/>
      <c r="F7" s="15"/>
      <c r="G7" s="15"/>
      <c r="H7" s="15"/>
      <c r="I7" s="15" t="s">
        <v>4</v>
      </c>
      <c r="J7" s="14" t="s">
        <v>5</v>
      </c>
      <c r="K7" s="15" t="s">
        <v>6</v>
      </c>
      <c r="L7" s="15"/>
      <c r="M7" s="16" t="s">
        <v>7</v>
      </c>
      <c r="N7" s="17" t="s">
        <v>8</v>
      </c>
      <c r="O7" s="17"/>
      <c r="P7" s="17"/>
      <c r="Q7" s="17"/>
      <c r="R7" s="17"/>
      <c r="S7" s="14" t="s">
        <v>9</v>
      </c>
      <c r="T7" s="14" t="s">
        <v>10</v>
      </c>
      <c r="U7" s="14" t="s">
        <v>11</v>
      </c>
    </row>
    <row r="8" customFormat="false" ht="30.75" hidden="false" customHeight="true" outlineLevel="0" collapsed="false">
      <c r="A8" s="13"/>
      <c r="B8" s="14"/>
      <c r="C8" s="14"/>
      <c r="D8" s="14" t="s">
        <v>12</v>
      </c>
      <c r="E8" s="14" t="s">
        <v>13</v>
      </c>
      <c r="F8" s="14" t="s">
        <v>14</v>
      </c>
      <c r="G8" s="14" t="s">
        <v>15</v>
      </c>
      <c r="H8" s="14" t="s">
        <v>16</v>
      </c>
      <c r="I8" s="14" t="s">
        <v>17</v>
      </c>
      <c r="J8" s="14"/>
      <c r="K8" s="14" t="s">
        <v>18</v>
      </c>
      <c r="L8" s="14" t="s">
        <v>19</v>
      </c>
      <c r="M8" s="16"/>
      <c r="N8" s="18" t="s">
        <v>18</v>
      </c>
      <c r="O8" s="15" t="s">
        <v>20</v>
      </c>
      <c r="P8" s="15"/>
      <c r="Q8" s="15"/>
      <c r="R8" s="15"/>
      <c r="S8" s="14"/>
      <c r="T8" s="14"/>
      <c r="U8" s="14"/>
    </row>
    <row r="9" customFormat="false" ht="204.75" hidden="false" customHeight="true" outlineLevel="0" collapsed="false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6"/>
      <c r="N9" s="18"/>
      <c r="O9" s="19" t="s">
        <v>21</v>
      </c>
      <c r="P9" s="19" t="s">
        <v>22</v>
      </c>
      <c r="Q9" s="19" t="s">
        <v>23</v>
      </c>
      <c r="R9" s="14" t="s">
        <v>24</v>
      </c>
      <c r="S9" s="14"/>
      <c r="T9" s="14"/>
      <c r="U9" s="14"/>
    </row>
    <row r="10" customFormat="false" ht="40.75" hidden="false" customHeight="true" outlineLevel="0" collapsed="false">
      <c r="A10" s="13"/>
      <c r="B10" s="14"/>
      <c r="C10" s="14"/>
      <c r="D10" s="14"/>
      <c r="E10" s="14"/>
      <c r="F10" s="14"/>
      <c r="G10" s="14"/>
      <c r="H10" s="14"/>
      <c r="I10" s="14"/>
      <c r="J10" s="20" t="s">
        <v>25</v>
      </c>
      <c r="K10" s="20" t="s">
        <v>25</v>
      </c>
      <c r="L10" s="20" t="s">
        <v>25</v>
      </c>
      <c r="M10" s="21" t="s">
        <v>26</v>
      </c>
      <c r="N10" s="22" t="s">
        <v>27</v>
      </c>
      <c r="O10" s="23" t="s">
        <v>27</v>
      </c>
      <c r="P10" s="23" t="s">
        <v>27</v>
      </c>
      <c r="Q10" s="23" t="s">
        <v>27</v>
      </c>
      <c r="R10" s="15" t="s">
        <v>27</v>
      </c>
      <c r="S10" s="15" t="s">
        <v>28</v>
      </c>
      <c r="T10" s="15" t="s">
        <v>28</v>
      </c>
      <c r="U10" s="14"/>
    </row>
    <row r="11" customFormat="false" ht="41.75" hidden="false" customHeight="true" outlineLevel="0" collapsed="false">
      <c r="A11" s="24" t="n">
        <v>1</v>
      </c>
      <c r="B11" s="25" t="n">
        <v>2</v>
      </c>
      <c r="C11" s="25" t="n">
        <v>3</v>
      </c>
      <c r="D11" s="25" t="n">
        <v>4</v>
      </c>
      <c r="E11" s="25" t="n">
        <v>5</v>
      </c>
      <c r="F11" s="25" t="n">
        <v>6</v>
      </c>
      <c r="G11" s="25" t="n">
        <v>7</v>
      </c>
      <c r="H11" s="25" t="n">
        <v>8</v>
      </c>
      <c r="I11" s="25" t="n">
        <v>9</v>
      </c>
      <c r="J11" s="26" t="n">
        <v>10</v>
      </c>
      <c r="K11" s="26" t="n">
        <v>11</v>
      </c>
      <c r="L11" s="26" t="n">
        <v>12</v>
      </c>
      <c r="M11" s="27" t="n">
        <v>13</v>
      </c>
      <c r="N11" s="26" t="n">
        <v>14</v>
      </c>
      <c r="O11" s="28" t="n">
        <v>15</v>
      </c>
      <c r="P11" s="28" t="n">
        <v>16</v>
      </c>
      <c r="Q11" s="28" t="n">
        <v>17</v>
      </c>
      <c r="R11" s="25" t="n">
        <v>18</v>
      </c>
      <c r="S11" s="25" t="n">
        <v>19</v>
      </c>
      <c r="T11" s="25" t="n">
        <v>20</v>
      </c>
      <c r="U11" s="25" t="n">
        <v>21</v>
      </c>
    </row>
    <row r="12" customFormat="false" ht="34.3" hidden="false" customHeight="true" outlineLevel="0" collapsed="false">
      <c r="A12" s="29" t="s">
        <v>29</v>
      </c>
      <c r="B12" s="29"/>
      <c r="C12" s="30"/>
      <c r="D12" s="30" t="s">
        <v>30</v>
      </c>
      <c r="E12" s="30"/>
      <c r="F12" s="30"/>
      <c r="G12" s="30"/>
      <c r="H12" s="30"/>
      <c r="I12" s="30"/>
      <c r="J12" s="30"/>
      <c r="K12" s="30"/>
      <c r="L12" s="30"/>
      <c r="M12" s="31"/>
      <c r="N12" s="30"/>
      <c r="O12" s="30"/>
      <c r="P12" s="30"/>
      <c r="Q12" s="30"/>
      <c r="R12" s="30"/>
      <c r="S12" s="30"/>
      <c r="T12" s="30"/>
      <c r="U12" s="30"/>
    </row>
    <row r="13" s="40" customFormat="true" ht="34.3" hidden="false" customHeight="true" outlineLevel="0" collapsed="false">
      <c r="A13" s="32" t="n">
        <v>1</v>
      </c>
      <c r="B13" s="33" t="s">
        <v>31</v>
      </c>
      <c r="C13" s="33" t="s">
        <v>32</v>
      </c>
      <c r="D13" s="33" t="s">
        <v>33</v>
      </c>
      <c r="E13" s="33" t="s">
        <v>34</v>
      </c>
      <c r="F13" s="33" t="n">
        <v>8</v>
      </c>
      <c r="G13" s="33"/>
      <c r="H13" s="33"/>
      <c r="I13" s="33" t="n">
        <v>1995</v>
      </c>
      <c r="J13" s="34" t="n">
        <v>7207.6</v>
      </c>
      <c r="K13" s="34" t="n">
        <v>7126.7</v>
      </c>
      <c r="L13" s="34" t="n">
        <v>7126.7</v>
      </c>
      <c r="M13" s="35" t="n">
        <v>39</v>
      </c>
      <c r="N13" s="36" t="n">
        <v>6395600</v>
      </c>
      <c r="O13" s="34" t="n">
        <v>0</v>
      </c>
      <c r="P13" s="34" t="n">
        <v>0</v>
      </c>
      <c r="Q13" s="34" t="n">
        <v>0</v>
      </c>
      <c r="R13" s="37" t="n">
        <v>6395600</v>
      </c>
      <c r="S13" s="38" t="n">
        <v>897</v>
      </c>
      <c r="T13" s="35" t="n">
        <v>973</v>
      </c>
      <c r="U13" s="39" t="s">
        <v>35</v>
      </c>
    </row>
    <row r="14" s="40" customFormat="true" ht="34.3" hidden="false" customHeight="true" outlineLevel="0" collapsed="false">
      <c r="A14" s="32" t="n">
        <v>2</v>
      </c>
      <c r="B14" s="33" t="s">
        <v>31</v>
      </c>
      <c r="C14" s="33" t="s">
        <v>32</v>
      </c>
      <c r="D14" s="33" t="s">
        <v>36</v>
      </c>
      <c r="E14" s="33" t="s">
        <v>37</v>
      </c>
      <c r="F14" s="33" t="n">
        <v>7</v>
      </c>
      <c r="G14" s="33"/>
      <c r="H14" s="33"/>
      <c r="I14" s="33" t="n">
        <v>1917</v>
      </c>
      <c r="J14" s="34" t="n">
        <v>338.9</v>
      </c>
      <c r="K14" s="34" t="n">
        <v>263.71</v>
      </c>
      <c r="L14" s="34" t="n">
        <v>263.71</v>
      </c>
      <c r="M14" s="35" t="n">
        <v>11</v>
      </c>
      <c r="N14" s="36" t="n">
        <v>910560</v>
      </c>
      <c r="O14" s="34" t="n">
        <v>0</v>
      </c>
      <c r="P14" s="34" t="n">
        <v>0</v>
      </c>
      <c r="Q14" s="34" t="n">
        <v>0</v>
      </c>
      <c r="R14" s="37" t="n">
        <v>910560</v>
      </c>
      <c r="S14" s="38" t="n">
        <v>3453</v>
      </c>
      <c r="T14" s="35" t="n">
        <v>6375</v>
      </c>
      <c r="U14" s="39" t="s">
        <v>35</v>
      </c>
    </row>
    <row r="15" s="40" customFormat="true" ht="34.3" hidden="false" customHeight="true" outlineLevel="0" collapsed="false">
      <c r="A15" s="32" t="n">
        <v>3</v>
      </c>
      <c r="B15" s="33" t="s">
        <v>31</v>
      </c>
      <c r="C15" s="33" t="s">
        <v>32</v>
      </c>
      <c r="D15" s="33" t="s">
        <v>36</v>
      </c>
      <c r="E15" s="33" t="s">
        <v>38</v>
      </c>
      <c r="F15" s="33" t="n">
        <v>8</v>
      </c>
      <c r="G15" s="33"/>
      <c r="H15" s="33" t="s">
        <v>39</v>
      </c>
      <c r="I15" s="33" t="n">
        <v>1960</v>
      </c>
      <c r="J15" s="34" t="n">
        <v>1016.2</v>
      </c>
      <c r="K15" s="34" t="n">
        <v>811.6</v>
      </c>
      <c r="L15" s="34" t="n">
        <v>811.6</v>
      </c>
      <c r="M15" s="35" t="n">
        <v>26</v>
      </c>
      <c r="N15" s="36" t="n">
        <v>6357418.42</v>
      </c>
      <c r="O15" s="34" t="n">
        <v>0</v>
      </c>
      <c r="P15" s="34" t="n">
        <v>0</v>
      </c>
      <c r="Q15" s="34" t="n">
        <v>0</v>
      </c>
      <c r="R15" s="37" t="n">
        <v>6357418.42</v>
      </c>
      <c r="S15" s="38" t="n">
        <v>7833</v>
      </c>
      <c r="T15" s="35" t="n">
        <v>8349</v>
      </c>
      <c r="U15" s="39" t="s">
        <v>35</v>
      </c>
    </row>
    <row r="16" s="40" customFormat="true" ht="34.3" hidden="false" customHeight="true" outlineLevel="0" collapsed="false">
      <c r="A16" s="32" t="n">
        <v>4</v>
      </c>
      <c r="B16" s="33" t="s">
        <v>31</v>
      </c>
      <c r="C16" s="33" t="s">
        <v>32</v>
      </c>
      <c r="D16" s="33" t="s">
        <v>36</v>
      </c>
      <c r="E16" s="33" t="s">
        <v>40</v>
      </c>
      <c r="F16" s="33" t="n">
        <v>15</v>
      </c>
      <c r="G16" s="33"/>
      <c r="H16" s="33"/>
      <c r="I16" s="33" t="n">
        <v>1957</v>
      </c>
      <c r="J16" s="34" t="n">
        <v>983</v>
      </c>
      <c r="K16" s="34" t="n">
        <v>924.1</v>
      </c>
      <c r="L16" s="34" t="n">
        <v>924.1</v>
      </c>
      <c r="M16" s="35" t="n">
        <v>32</v>
      </c>
      <c r="N16" s="36" t="n">
        <v>6889580.12</v>
      </c>
      <c r="O16" s="34" t="n">
        <v>0</v>
      </c>
      <c r="P16" s="34" t="n">
        <v>0</v>
      </c>
      <c r="Q16" s="34" t="n">
        <v>0</v>
      </c>
      <c r="R16" s="37" t="n">
        <v>6889580.12</v>
      </c>
      <c r="S16" s="38" t="n">
        <v>7455</v>
      </c>
      <c r="T16" s="35" t="n">
        <v>12962</v>
      </c>
      <c r="U16" s="39" t="s">
        <v>35</v>
      </c>
    </row>
    <row r="17" s="40" customFormat="true" ht="34.3" hidden="false" customHeight="true" outlineLevel="0" collapsed="false">
      <c r="A17" s="32" t="n">
        <v>5</v>
      </c>
      <c r="B17" s="33" t="s">
        <v>31</v>
      </c>
      <c r="C17" s="33" t="s">
        <v>32</v>
      </c>
      <c r="D17" s="33" t="s">
        <v>41</v>
      </c>
      <c r="E17" s="33" t="s">
        <v>42</v>
      </c>
      <c r="F17" s="33" t="n">
        <v>24</v>
      </c>
      <c r="G17" s="33"/>
      <c r="H17" s="33"/>
      <c r="I17" s="33" t="n">
        <v>1966</v>
      </c>
      <c r="J17" s="34" t="n">
        <v>407.5</v>
      </c>
      <c r="K17" s="34" t="n">
        <v>386.3</v>
      </c>
      <c r="L17" s="34" t="n">
        <v>386.3</v>
      </c>
      <c r="M17" s="35" t="n">
        <v>18</v>
      </c>
      <c r="N17" s="36" t="n">
        <v>1518222.75</v>
      </c>
      <c r="O17" s="34" t="n">
        <v>0</v>
      </c>
      <c r="P17" s="34" t="n">
        <v>0</v>
      </c>
      <c r="Q17" s="34" t="n">
        <v>0</v>
      </c>
      <c r="R17" s="37" t="n">
        <v>1518222.75</v>
      </c>
      <c r="S17" s="38" t="n">
        <v>3930</v>
      </c>
      <c r="T17" s="35" t="n">
        <v>8268</v>
      </c>
      <c r="U17" s="39" t="s">
        <v>35</v>
      </c>
    </row>
    <row r="18" s="40" customFormat="true" ht="34.3" hidden="false" customHeight="true" outlineLevel="0" collapsed="false">
      <c r="A18" s="32" t="n">
        <v>6</v>
      </c>
      <c r="B18" s="33" t="s">
        <v>31</v>
      </c>
      <c r="C18" s="33" t="s">
        <v>32</v>
      </c>
      <c r="D18" s="33" t="s">
        <v>43</v>
      </c>
      <c r="E18" s="33" t="s">
        <v>44</v>
      </c>
      <c r="F18" s="33" t="n">
        <v>43</v>
      </c>
      <c r="G18" s="33"/>
      <c r="H18" s="33"/>
      <c r="I18" s="33" t="n">
        <v>1916</v>
      </c>
      <c r="J18" s="34" t="n">
        <v>425.8</v>
      </c>
      <c r="K18" s="34" t="n">
        <v>425.8</v>
      </c>
      <c r="L18" s="34" t="n">
        <v>425.8</v>
      </c>
      <c r="M18" s="35" t="n">
        <v>14</v>
      </c>
      <c r="N18" s="36" t="n">
        <v>9287214.1</v>
      </c>
      <c r="O18" s="34" t="n">
        <v>0</v>
      </c>
      <c r="P18" s="34" t="n">
        <v>0</v>
      </c>
      <c r="Q18" s="34" t="n">
        <v>0</v>
      </c>
      <c r="R18" s="37" t="n">
        <v>9287214.1</v>
      </c>
      <c r="S18" s="38" t="n">
        <v>21811</v>
      </c>
      <c r="T18" s="35" t="n">
        <v>50985</v>
      </c>
      <c r="U18" s="39" t="s">
        <v>35</v>
      </c>
    </row>
    <row r="19" s="40" customFormat="true" ht="34.3" hidden="false" customHeight="true" outlineLevel="0" collapsed="false">
      <c r="A19" s="32" t="n">
        <v>7</v>
      </c>
      <c r="B19" s="33" t="s">
        <v>31</v>
      </c>
      <c r="C19" s="33" t="s">
        <v>32</v>
      </c>
      <c r="D19" s="33" t="s">
        <v>43</v>
      </c>
      <c r="E19" s="33" t="s">
        <v>45</v>
      </c>
      <c r="F19" s="33" t="n">
        <v>26</v>
      </c>
      <c r="G19" s="33"/>
      <c r="H19" s="33"/>
      <c r="I19" s="33" t="n">
        <v>1899</v>
      </c>
      <c r="J19" s="34" t="n">
        <v>270.6</v>
      </c>
      <c r="K19" s="34" t="n">
        <v>212.7</v>
      </c>
      <c r="L19" s="34" t="n">
        <v>212.7</v>
      </c>
      <c r="M19" s="35" t="n">
        <v>17</v>
      </c>
      <c r="N19" s="36" t="n">
        <v>6594722.44</v>
      </c>
      <c r="O19" s="34" t="n">
        <v>0</v>
      </c>
      <c r="P19" s="34" t="n">
        <v>0</v>
      </c>
      <c r="Q19" s="34" t="n">
        <v>0</v>
      </c>
      <c r="R19" s="37" t="n">
        <v>6594722.44</v>
      </c>
      <c r="S19" s="38" t="n">
        <v>31005</v>
      </c>
      <c r="T19" s="35" t="n">
        <v>71801</v>
      </c>
      <c r="U19" s="39" t="s">
        <v>35</v>
      </c>
    </row>
    <row r="20" s="40" customFormat="true" ht="34.3" hidden="false" customHeight="true" outlineLevel="0" collapsed="false">
      <c r="A20" s="32" t="n">
        <v>8</v>
      </c>
      <c r="B20" s="33" t="s">
        <v>31</v>
      </c>
      <c r="C20" s="33" t="s">
        <v>32</v>
      </c>
      <c r="D20" s="33" t="s">
        <v>43</v>
      </c>
      <c r="E20" s="33" t="s">
        <v>45</v>
      </c>
      <c r="F20" s="33" t="n">
        <v>34</v>
      </c>
      <c r="G20" s="33"/>
      <c r="H20" s="33"/>
      <c r="I20" s="41" t="n">
        <v>1899</v>
      </c>
      <c r="J20" s="38" t="n">
        <v>424.2</v>
      </c>
      <c r="K20" s="38" t="n">
        <v>380.4</v>
      </c>
      <c r="L20" s="38" t="n">
        <v>380.4</v>
      </c>
      <c r="M20" s="42" t="n">
        <v>20</v>
      </c>
      <c r="N20" s="36" t="n">
        <v>6838126.69</v>
      </c>
      <c r="O20" s="34" t="n">
        <v>0</v>
      </c>
      <c r="P20" s="34" t="n">
        <v>0</v>
      </c>
      <c r="Q20" s="34" t="n">
        <v>0</v>
      </c>
      <c r="R20" s="37" t="n">
        <v>6838126.69</v>
      </c>
      <c r="S20" s="38" t="n">
        <v>17976</v>
      </c>
      <c r="T20" s="35" t="n">
        <v>54847</v>
      </c>
      <c r="U20" s="39" t="s">
        <v>35</v>
      </c>
    </row>
    <row r="21" s="40" customFormat="true" ht="34.3" hidden="false" customHeight="true" outlineLevel="0" collapsed="false">
      <c r="A21" s="32" t="n">
        <v>9</v>
      </c>
      <c r="B21" s="33" t="s">
        <v>31</v>
      </c>
      <c r="C21" s="33" t="s">
        <v>32</v>
      </c>
      <c r="D21" s="33" t="s">
        <v>43</v>
      </c>
      <c r="E21" s="33" t="s">
        <v>46</v>
      </c>
      <c r="F21" s="33" t="n">
        <v>15</v>
      </c>
      <c r="G21" s="33"/>
      <c r="H21" s="33"/>
      <c r="I21" s="33" t="n">
        <v>1983</v>
      </c>
      <c r="J21" s="34" t="n">
        <v>8377.6</v>
      </c>
      <c r="K21" s="34" t="n">
        <v>7258.5</v>
      </c>
      <c r="L21" s="34" t="n">
        <v>7258.5</v>
      </c>
      <c r="M21" s="35" t="n">
        <v>339</v>
      </c>
      <c r="N21" s="36" t="n">
        <v>16730151.26</v>
      </c>
      <c r="O21" s="34" t="n">
        <v>0</v>
      </c>
      <c r="P21" s="34" t="n">
        <v>0</v>
      </c>
      <c r="Q21" s="34" t="n">
        <v>0</v>
      </c>
      <c r="R21" s="37" t="n">
        <v>16730151.26</v>
      </c>
      <c r="S21" s="38" t="n">
        <v>2305</v>
      </c>
      <c r="T21" s="35" t="n">
        <v>8149</v>
      </c>
      <c r="U21" s="39" t="s">
        <v>35</v>
      </c>
    </row>
    <row r="22" s="40" customFormat="true" ht="34.3" hidden="false" customHeight="true" outlineLevel="0" collapsed="false">
      <c r="A22" s="32" t="n">
        <v>10</v>
      </c>
      <c r="B22" s="32" t="s">
        <v>31</v>
      </c>
      <c r="C22" s="32" t="s">
        <v>32</v>
      </c>
      <c r="D22" s="32" t="s">
        <v>43</v>
      </c>
      <c r="E22" s="33" t="s">
        <v>47</v>
      </c>
      <c r="F22" s="32" t="n">
        <v>20</v>
      </c>
      <c r="G22" s="33"/>
      <c r="H22" s="33"/>
      <c r="I22" s="33" t="n">
        <v>1945</v>
      </c>
      <c r="J22" s="34" t="n">
        <v>521.2</v>
      </c>
      <c r="K22" s="34" t="n">
        <v>392.6</v>
      </c>
      <c r="L22" s="34" t="n">
        <v>392.6</v>
      </c>
      <c r="M22" s="35" t="n">
        <v>17</v>
      </c>
      <c r="N22" s="36" t="n">
        <v>12120618.63</v>
      </c>
      <c r="O22" s="34" t="n">
        <v>0</v>
      </c>
      <c r="P22" s="34" t="n">
        <v>0</v>
      </c>
      <c r="Q22" s="34" t="n">
        <v>0</v>
      </c>
      <c r="R22" s="37" t="n">
        <v>12120618.63</v>
      </c>
      <c r="S22" s="38" t="n">
        <v>30873</v>
      </c>
      <c r="T22" s="35" t="n">
        <v>73173</v>
      </c>
      <c r="U22" s="39" t="s">
        <v>35</v>
      </c>
    </row>
    <row r="23" s="40" customFormat="true" ht="34.3" hidden="false" customHeight="true" outlineLevel="0" collapsed="false">
      <c r="A23" s="32" t="n">
        <v>11</v>
      </c>
      <c r="B23" s="33" t="s">
        <v>31</v>
      </c>
      <c r="C23" s="33" t="s">
        <v>32</v>
      </c>
      <c r="D23" s="33" t="s">
        <v>43</v>
      </c>
      <c r="E23" s="33" t="s">
        <v>48</v>
      </c>
      <c r="F23" s="33" t="n">
        <v>10</v>
      </c>
      <c r="G23" s="33"/>
      <c r="H23" s="33" t="s">
        <v>39</v>
      </c>
      <c r="I23" s="33" t="n">
        <v>1973</v>
      </c>
      <c r="J23" s="34" t="n">
        <v>1523.6</v>
      </c>
      <c r="K23" s="34" t="n">
        <v>1214.9</v>
      </c>
      <c r="L23" s="34" t="n">
        <v>1214.9</v>
      </c>
      <c r="M23" s="35" t="n">
        <v>48</v>
      </c>
      <c r="N23" s="36" t="n">
        <v>5979386.08</v>
      </c>
      <c r="O23" s="34" t="n">
        <v>0</v>
      </c>
      <c r="P23" s="34" t="n">
        <v>0</v>
      </c>
      <c r="Q23" s="34" t="n">
        <v>0</v>
      </c>
      <c r="R23" s="37" t="n">
        <v>5979386.08</v>
      </c>
      <c r="S23" s="38" t="n">
        <v>4922</v>
      </c>
      <c r="T23" s="35" t="n">
        <v>5246</v>
      </c>
      <c r="U23" s="39" t="s">
        <v>35</v>
      </c>
    </row>
    <row r="24" s="40" customFormat="true" ht="34.3" hidden="false" customHeight="true" outlineLevel="0" collapsed="false">
      <c r="A24" s="32" t="n">
        <v>12</v>
      </c>
      <c r="B24" s="33" t="s">
        <v>31</v>
      </c>
      <c r="C24" s="33" t="s">
        <v>32</v>
      </c>
      <c r="D24" s="33" t="s">
        <v>43</v>
      </c>
      <c r="E24" s="33" t="s">
        <v>48</v>
      </c>
      <c r="F24" s="33" t="n">
        <v>12</v>
      </c>
      <c r="G24" s="33"/>
      <c r="H24" s="33"/>
      <c r="I24" s="33" t="n">
        <v>1960</v>
      </c>
      <c r="J24" s="34" t="n">
        <v>3282.5</v>
      </c>
      <c r="K24" s="34" t="n">
        <v>3274.7</v>
      </c>
      <c r="L24" s="34" t="n">
        <v>3274.7</v>
      </c>
      <c r="M24" s="35" t="n">
        <v>144</v>
      </c>
      <c r="N24" s="36" t="n">
        <v>13578109.2</v>
      </c>
      <c r="O24" s="34" t="n">
        <v>0</v>
      </c>
      <c r="P24" s="34" t="n">
        <v>0</v>
      </c>
      <c r="Q24" s="34" t="n">
        <v>0</v>
      </c>
      <c r="R24" s="37" t="n">
        <v>13578109.2</v>
      </c>
      <c r="S24" s="34" t="n">
        <v>4146</v>
      </c>
      <c r="T24" s="35" t="n">
        <v>9318</v>
      </c>
      <c r="U24" s="39" t="s">
        <v>35</v>
      </c>
    </row>
    <row r="25" s="40" customFormat="true" ht="34.3" hidden="false" customHeight="true" outlineLevel="0" collapsed="false">
      <c r="A25" s="32" t="n">
        <v>13</v>
      </c>
      <c r="B25" s="43" t="s">
        <v>31</v>
      </c>
      <c r="C25" s="43" t="s">
        <v>32</v>
      </c>
      <c r="D25" s="43" t="s">
        <v>43</v>
      </c>
      <c r="E25" s="33" t="s">
        <v>48</v>
      </c>
      <c r="F25" s="43" t="n">
        <v>24</v>
      </c>
      <c r="G25" s="44"/>
      <c r="H25" s="44"/>
      <c r="I25" s="43" t="n">
        <v>1962</v>
      </c>
      <c r="J25" s="45" t="n">
        <v>2019.1</v>
      </c>
      <c r="K25" s="45" t="n">
        <v>1695.1</v>
      </c>
      <c r="L25" s="45" t="n">
        <v>1695.1</v>
      </c>
      <c r="M25" s="46" t="n">
        <v>55</v>
      </c>
      <c r="N25" s="47" t="n">
        <v>8953508.42</v>
      </c>
      <c r="O25" s="45" t="n">
        <v>0</v>
      </c>
      <c r="P25" s="45" t="n">
        <v>0</v>
      </c>
      <c r="Q25" s="45" t="n">
        <v>0</v>
      </c>
      <c r="R25" s="48" t="n">
        <v>8953508.42</v>
      </c>
      <c r="S25" s="34" t="n">
        <v>5282</v>
      </c>
      <c r="T25" s="35" t="n">
        <v>11396</v>
      </c>
      <c r="U25" s="39" t="s">
        <v>35</v>
      </c>
    </row>
    <row r="26" s="40" customFormat="true" ht="34.3" hidden="false" customHeight="true" outlineLevel="0" collapsed="false">
      <c r="A26" s="32" t="n">
        <v>14</v>
      </c>
      <c r="B26" s="43" t="s">
        <v>31</v>
      </c>
      <c r="C26" s="43" t="s">
        <v>32</v>
      </c>
      <c r="D26" s="43" t="s">
        <v>43</v>
      </c>
      <c r="E26" s="43" t="s">
        <v>48</v>
      </c>
      <c r="F26" s="43" t="n">
        <v>3</v>
      </c>
      <c r="G26" s="44"/>
      <c r="H26" s="44"/>
      <c r="I26" s="33" t="n">
        <v>1959</v>
      </c>
      <c r="J26" s="34" t="n">
        <v>671.5</v>
      </c>
      <c r="K26" s="34" t="n">
        <v>625.6</v>
      </c>
      <c r="L26" s="34" t="n">
        <v>625.6</v>
      </c>
      <c r="M26" s="35" t="n">
        <v>22</v>
      </c>
      <c r="N26" s="47" t="n">
        <v>8757149.54</v>
      </c>
      <c r="O26" s="45" t="n">
        <v>0</v>
      </c>
      <c r="P26" s="45" t="n">
        <v>0</v>
      </c>
      <c r="Q26" s="45" t="n">
        <v>0</v>
      </c>
      <c r="R26" s="48" t="n">
        <v>8757149.54</v>
      </c>
      <c r="S26" s="34" t="n">
        <v>13998</v>
      </c>
      <c r="T26" s="35" t="n">
        <v>14920</v>
      </c>
      <c r="U26" s="39" t="s">
        <v>35</v>
      </c>
    </row>
    <row r="27" s="40" customFormat="true" ht="34.3" hidden="false" customHeight="true" outlineLevel="0" collapsed="false">
      <c r="A27" s="32" t="n">
        <v>15</v>
      </c>
      <c r="B27" s="43" t="s">
        <v>31</v>
      </c>
      <c r="C27" s="43" t="s">
        <v>32</v>
      </c>
      <c r="D27" s="49" t="s">
        <v>43</v>
      </c>
      <c r="E27" s="43" t="s">
        <v>48</v>
      </c>
      <c r="F27" s="43" t="n">
        <v>7</v>
      </c>
      <c r="G27" s="44"/>
      <c r="H27" s="44"/>
      <c r="I27" s="43" t="n">
        <v>1960</v>
      </c>
      <c r="J27" s="45" t="n">
        <v>833.4</v>
      </c>
      <c r="K27" s="45" t="n">
        <v>793.4</v>
      </c>
      <c r="L27" s="45" t="n">
        <v>793.4</v>
      </c>
      <c r="M27" s="46" t="n">
        <v>39</v>
      </c>
      <c r="N27" s="47" t="n">
        <v>8065993.19</v>
      </c>
      <c r="O27" s="45" t="n">
        <v>0</v>
      </c>
      <c r="P27" s="45" t="n">
        <v>0</v>
      </c>
      <c r="Q27" s="45" t="n">
        <v>0</v>
      </c>
      <c r="R27" s="48" t="n">
        <v>8065993.19</v>
      </c>
      <c r="S27" s="34" t="n">
        <v>10166</v>
      </c>
      <c r="T27" s="35" t="n">
        <v>10836</v>
      </c>
      <c r="U27" s="39" t="s">
        <v>35</v>
      </c>
    </row>
    <row r="28" s="40" customFormat="true" ht="34.3" hidden="false" customHeight="true" outlineLevel="0" collapsed="false">
      <c r="A28" s="32" t="n">
        <v>16</v>
      </c>
      <c r="B28" s="43" t="s">
        <v>31</v>
      </c>
      <c r="C28" s="43" t="s">
        <v>32</v>
      </c>
      <c r="D28" s="49" t="s">
        <v>43</v>
      </c>
      <c r="E28" s="43" t="s">
        <v>49</v>
      </c>
      <c r="F28" s="43" t="n">
        <v>43</v>
      </c>
      <c r="G28" s="44"/>
      <c r="H28" s="44"/>
      <c r="I28" s="41" t="n">
        <v>1971</v>
      </c>
      <c r="J28" s="38" t="n">
        <v>4031.8</v>
      </c>
      <c r="K28" s="38" t="n">
        <v>3547.6</v>
      </c>
      <c r="L28" s="38" t="n">
        <v>3547.6</v>
      </c>
      <c r="M28" s="42" t="n">
        <v>132</v>
      </c>
      <c r="N28" s="47" t="n">
        <v>11550385.84</v>
      </c>
      <c r="O28" s="45" t="n">
        <v>0</v>
      </c>
      <c r="P28" s="45" t="n">
        <v>0</v>
      </c>
      <c r="Q28" s="45" t="n">
        <v>0</v>
      </c>
      <c r="R28" s="48" t="n">
        <v>11550385.84</v>
      </c>
      <c r="S28" s="38" t="n">
        <v>3256</v>
      </c>
      <c r="T28" s="35" t="n">
        <v>10092</v>
      </c>
      <c r="U28" s="39" t="s">
        <v>35</v>
      </c>
    </row>
    <row r="29" s="40" customFormat="true" ht="34.3" hidden="false" customHeight="true" outlineLevel="0" collapsed="false">
      <c r="A29" s="32" t="n">
        <v>17</v>
      </c>
      <c r="B29" s="43" t="s">
        <v>31</v>
      </c>
      <c r="C29" s="43" t="s">
        <v>32</v>
      </c>
      <c r="D29" s="49" t="s">
        <v>43</v>
      </c>
      <c r="E29" s="43" t="s">
        <v>49</v>
      </c>
      <c r="F29" s="43" t="n">
        <v>47</v>
      </c>
      <c r="G29" s="44"/>
      <c r="H29" s="44"/>
      <c r="I29" s="43" t="n">
        <v>1972</v>
      </c>
      <c r="J29" s="50" t="n">
        <v>3717.9</v>
      </c>
      <c r="K29" s="50" t="n">
        <v>3228.47</v>
      </c>
      <c r="L29" s="50" t="n">
        <v>3228.47</v>
      </c>
      <c r="M29" s="51" t="n">
        <v>246</v>
      </c>
      <c r="N29" s="47" t="n">
        <v>10668841.64</v>
      </c>
      <c r="O29" s="45" t="n">
        <v>0</v>
      </c>
      <c r="P29" s="45" t="n">
        <v>0</v>
      </c>
      <c r="Q29" s="45" t="n">
        <v>0</v>
      </c>
      <c r="R29" s="48" t="n">
        <v>10668841.64</v>
      </c>
      <c r="S29" s="34" t="n">
        <v>3305</v>
      </c>
      <c r="T29" s="35" t="n">
        <v>10226</v>
      </c>
      <c r="U29" s="39" t="s">
        <v>35</v>
      </c>
    </row>
    <row r="30" s="40" customFormat="true" ht="34.3" hidden="false" customHeight="true" outlineLevel="0" collapsed="false">
      <c r="A30" s="32" t="n">
        <v>18</v>
      </c>
      <c r="B30" s="43" t="s">
        <v>31</v>
      </c>
      <c r="C30" s="43" t="s">
        <v>32</v>
      </c>
      <c r="D30" s="49" t="s">
        <v>43</v>
      </c>
      <c r="E30" s="43" t="s">
        <v>50</v>
      </c>
      <c r="F30" s="43" t="n">
        <v>9</v>
      </c>
      <c r="G30" s="44"/>
      <c r="H30" s="44"/>
      <c r="I30" s="43" t="n">
        <v>1900</v>
      </c>
      <c r="J30" s="45" t="n">
        <v>382.3</v>
      </c>
      <c r="K30" s="45" t="n">
        <v>200.5</v>
      </c>
      <c r="L30" s="45" t="n">
        <v>200.5</v>
      </c>
      <c r="M30" s="46" t="n">
        <v>13</v>
      </c>
      <c r="N30" s="47" t="n">
        <v>13455392.44</v>
      </c>
      <c r="O30" s="45" t="n">
        <v>0</v>
      </c>
      <c r="P30" s="45" t="n">
        <v>0</v>
      </c>
      <c r="Q30" s="45" t="n">
        <v>0</v>
      </c>
      <c r="R30" s="48" t="n">
        <v>13455392.44</v>
      </c>
      <c r="S30" s="34" t="n">
        <v>67109</v>
      </c>
      <c r="T30" s="35" t="n">
        <v>137223</v>
      </c>
      <c r="U30" s="39" t="s">
        <v>35</v>
      </c>
    </row>
    <row r="31" s="40" customFormat="true" ht="34.3" hidden="false" customHeight="true" outlineLevel="0" collapsed="false">
      <c r="A31" s="32" t="n">
        <v>19</v>
      </c>
      <c r="B31" s="43" t="s">
        <v>31</v>
      </c>
      <c r="C31" s="43" t="s">
        <v>32</v>
      </c>
      <c r="D31" s="49" t="s">
        <v>43</v>
      </c>
      <c r="E31" s="52" t="s">
        <v>51</v>
      </c>
      <c r="F31" s="43" t="n">
        <v>19</v>
      </c>
      <c r="G31" s="44"/>
      <c r="H31" s="44"/>
      <c r="I31" s="43" t="n">
        <v>1982</v>
      </c>
      <c r="J31" s="50" t="n">
        <v>4709.1</v>
      </c>
      <c r="K31" s="50" t="n">
        <v>4214.3</v>
      </c>
      <c r="L31" s="50" t="n">
        <v>4214.3</v>
      </c>
      <c r="M31" s="51" t="n">
        <v>50</v>
      </c>
      <c r="N31" s="47" t="n">
        <v>3856881.36</v>
      </c>
      <c r="O31" s="45" t="n">
        <v>0</v>
      </c>
      <c r="P31" s="45" t="n">
        <v>0</v>
      </c>
      <c r="Q31" s="45" t="n">
        <v>0</v>
      </c>
      <c r="R31" s="48" t="n">
        <v>3856881.36</v>
      </c>
      <c r="S31" s="34" t="n">
        <v>915</v>
      </c>
      <c r="T31" s="35" t="n">
        <v>4379</v>
      </c>
      <c r="U31" s="39" t="s">
        <v>35</v>
      </c>
    </row>
    <row r="32" s="40" customFormat="true" ht="34.3" hidden="false" customHeight="true" outlineLevel="0" collapsed="false">
      <c r="A32" s="32" t="n">
        <v>20</v>
      </c>
      <c r="B32" s="43" t="s">
        <v>31</v>
      </c>
      <c r="C32" s="43" t="s">
        <v>32</v>
      </c>
      <c r="D32" s="49" t="s">
        <v>43</v>
      </c>
      <c r="E32" s="43" t="s">
        <v>52</v>
      </c>
      <c r="F32" s="43" t="n">
        <v>14</v>
      </c>
      <c r="G32" s="44"/>
      <c r="H32" s="44"/>
      <c r="I32" s="43" t="n">
        <v>1917</v>
      </c>
      <c r="J32" s="45" t="n">
        <v>772.5</v>
      </c>
      <c r="K32" s="45" t="n">
        <v>317</v>
      </c>
      <c r="L32" s="45" t="n">
        <v>317</v>
      </c>
      <c r="M32" s="46" t="n">
        <v>20</v>
      </c>
      <c r="N32" s="47" t="n">
        <v>12403424.96</v>
      </c>
      <c r="O32" s="45" t="n">
        <v>0</v>
      </c>
      <c r="P32" s="45" t="n">
        <v>0</v>
      </c>
      <c r="Q32" s="45" t="n">
        <v>0</v>
      </c>
      <c r="R32" s="48" t="n">
        <v>12403424.96</v>
      </c>
      <c r="S32" s="34" t="n">
        <v>39128</v>
      </c>
      <c r="T32" s="35" t="n">
        <v>88693</v>
      </c>
      <c r="U32" s="39" t="s">
        <v>35</v>
      </c>
    </row>
    <row r="33" s="40" customFormat="true" ht="34.3" hidden="false" customHeight="true" outlineLevel="0" collapsed="false">
      <c r="A33" s="32" t="n">
        <v>21</v>
      </c>
      <c r="B33" s="43" t="s">
        <v>31</v>
      </c>
      <c r="C33" s="43" t="s">
        <v>32</v>
      </c>
      <c r="D33" s="49" t="s">
        <v>43</v>
      </c>
      <c r="E33" s="49" t="s">
        <v>52</v>
      </c>
      <c r="F33" s="43" t="n">
        <v>19</v>
      </c>
      <c r="G33" s="44"/>
      <c r="H33" s="44"/>
      <c r="I33" s="43" t="n">
        <v>1890</v>
      </c>
      <c r="J33" s="45" t="n">
        <v>327.2</v>
      </c>
      <c r="K33" s="45" t="n">
        <v>200.3</v>
      </c>
      <c r="L33" s="45" t="n">
        <v>200.3</v>
      </c>
      <c r="M33" s="46" t="n">
        <v>16</v>
      </c>
      <c r="N33" s="47" t="n">
        <v>484815.4</v>
      </c>
      <c r="O33" s="45" t="n">
        <v>0</v>
      </c>
      <c r="P33" s="45" t="n">
        <v>0</v>
      </c>
      <c r="Q33" s="45" t="n">
        <v>0</v>
      </c>
      <c r="R33" s="48" t="n">
        <v>484815.4</v>
      </c>
      <c r="S33" s="34" t="n">
        <v>2420</v>
      </c>
      <c r="T33" s="35" t="n">
        <v>8104</v>
      </c>
      <c r="U33" s="39" t="s">
        <v>35</v>
      </c>
    </row>
    <row r="34" s="40" customFormat="true" ht="34.3" hidden="false" customHeight="true" outlineLevel="0" collapsed="false">
      <c r="A34" s="32" t="n">
        <v>22</v>
      </c>
      <c r="B34" s="43" t="s">
        <v>31</v>
      </c>
      <c r="C34" s="43" t="s">
        <v>32</v>
      </c>
      <c r="D34" s="49" t="s">
        <v>43</v>
      </c>
      <c r="E34" s="43" t="s">
        <v>52</v>
      </c>
      <c r="F34" s="43" t="n">
        <v>6</v>
      </c>
      <c r="G34" s="44"/>
      <c r="H34" s="44"/>
      <c r="I34" s="43" t="n">
        <v>1916</v>
      </c>
      <c r="J34" s="45" t="n">
        <v>1263.3</v>
      </c>
      <c r="K34" s="45" t="n">
        <v>566.7</v>
      </c>
      <c r="L34" s="45" t="n">
        <v>566.7</v>
      </c>
      <c r="M34" s="46" t="n">
        <v>24</v>
      </c>
      <c r="N34" s="47" t="n">
        <v>22846807.15</v>
      </c>
      <c r="O34" s="45" t="n">
        <v>0</v>
      </c>
      <c r="P34" s="45" t="n">
        <v>0</v>
      </c>
      <c r="Q34" s="45" t="n">
        <v>0</v>
      </c>
      <c r="R34" s="48" t="n">
        <v>22846807.15</v>
      </c>
      <c r="S34" s="34" t="n">
        <v>40316</v>
      </c>
      <c r="T34" s="35" t="n">
        <v>87196</v>
      </c>
      <c r="U34" s="39" t="s">
        <v>35</v>
      </c>
    </row>
    <row r="35" s="40" customFormat="true" ht="34.3" hidden="false" customHeight="true" outlineLevel="0" collapsed="false">
      <c r="A35" s="32" t="n">
        <v>23</v>
      </c>
      <c r="B35" s="43" t="s">
        <v>31</v>
      </c>
      <c r="C35" s="43" t="s">
        <v>32</v>
      </c>
      <c r="D35" s="49" t="s">
        <v>43</v>
      </c>
      <c r="E35" s="43" t="s">
        <v>53</v>
      </c>
      <c r="F35" s="43" t="n">
        <v>11</v>
      </c>
      <c r="G35" s="44"/>
      <c r="H35" s="44"/>
      <c r="I35" s="43" t="n">
        <v>1924</v>
      </c>
      <c r="J35" s="45" t="n">
        <v>717.1</v>
      </c>
      <c r="K35" s="45" t="n">
        <v>711.6</v>
      </c>
      <c r="L35" s="45" t="n">
        <v>711.6</v>
      </c>
      <c r="M35" s="46" t="n">
        <v>30</v>
      </c>
      <c r="N35" s="47" t="n">
        <v>455280</v>
      </c>
      <c r="O35" s="45" t="n">
        <v>0</v>
      </c>
      <c r="P35" s="45" t="n">
        <v>0</v>
      </c>
      <c r="Q35" s="45" t="n">
        <v>0</v>
      </c>
      <c r="R35" s="48" t="n">
        <v>455280</v>
      </c>
      <c r="S35" s="34" t="n">
        <v>640</v>
      </c>
      <c r="T35" s="35" t="n">
        <v>4999</v>
      </c>
      <c r="U35" s="39" t="s">
        <v>35</v>
      </c>
    </row>
    <row r="36" s="40" customFormat="true" ht="34.3" hidden="false" customHeight="true" outlineLevel="0" collapsed="false">
      <c r="A36" s="32" t="n">
        <v>24</v>
      </c>
      <c r="B36" s="43" t="s">
        <v>31</v>
      </c>
      <c r="C36" s="43" t="s">
        <v>32</v>
      </c>
      <c r="D36" s="49" t="s">
        <v>43</v>
      </c>
      <c r="E36" s="49" t="s">
        <v>53</v>
      </c>
      <c r="F36" s="43" t="n">
        <v>15</v>
      </c>
      <c r="G36" s="44"/>
      <c r="H36" s="44"/>
      <c r="I36" s="43" t="n">
        <v>1944</v>
      </c>
      <c r="J36" s="45" t="n">
        <v>708.3</v>
      </c>
      <c r="K36" s="45" t="n">
        <v>444.4</v>
      </c>
      <c r="L36" s="45" t="n">
        <v>444.4</v>
      </c>
      <c r="M36" s="46" t="n">
        <v>21</v>
      </c>
      <c r="N36" s="47" t="n">
        <v>1154032.11</v>
      </c>
      <c r="O36" s="45" t="n">
        <v>0</v>
      </c>
      <c r="P36" s="45" t="n">
        <v>0</v>
      </c>
      <c r="Q36" s="45" t="n">
        <v>0</v>
      </c>
      <c r="R36" s="48" t="n">
        <v>1154032.11</v>
      </c>
      <c r="S36" s="34" t="n">
        <v>2597</v>
      </c>
      <c r="T36" s="35" t="n">
        <v>20399</v>
      </c>
      <c r="U36" s="39" t="s">
        <v>35</v>
      </c>
    </row>
    <row r="37" s="40" customFormat="true" ht="34.3" hidden="false" customHeight="true" outlineLevel="0" collapsed="false">
      <c r="A37" s="32" t="n">
        <v>25</v>
      </c>
      <c r="B37" s="43" t="s">
        <v>31</v>
      </c>
      <c r="C37" s="43" t="s">
        <v>32</v>
      </c>
      <c r="D37" s="49" t="s">
        <v>43</v>
      </c>
      <c r="E37" s="53" t="s">
        <v>54</v>
      </c>
      <c r="F37" s="43" t="n">
        <v>21</v>
      </c>
      <c r="G37" s="44"/>
      <c r="H37" s="44"/>
      <c r="I37" s="43" t="n">
        <v>1954</v>
      </c>
      <c r="J37" s="45" t="n">
        <v>331.08</v>
      </c>
      <c r="K37" s="45" t="n">
        <v>286.18</v>
      </c>
      <c r="L37" s="45" t="n">
        <v>286.18</v>
      </c>
      <c r="M37" s="46" t="n">
        <v>11</v>
      </c>
      <c r="N37" s="47" t="n">
        <v>326617.03</v>
      </c>
      <c r="O37" s="34" t="n">
        <v>0</v>
      </c>
      <c r="P37" s="34" t="n">
        <v>0</v>
      </c>
      <c r="Q37" s="34" t="n">
        <v>0</v>
      </c>
      <c r="R37" s="48" t="n">
        <v>326617.03</v>
      </c>
      <c r="S37" s="34" t="n">
        <v>1141</v>
      </c>
      <c r="T37" s="35" t="n">
        <v>9068</v>
      </c>
      <c r="U37" s="39" t="s">
        <v>35</v>
      </c>
    </row>
    <row r="38" s="40" customFormat="true" ht="34.3" hidden="false" customHeight="true" outlineLevel="0" collapsed="false">
      <c r="A38" s="32" t="n">
        <v>26</v>
      </c>
      <c r="B38" s="43" t="s">
        <v>31</v>
      </c>
      <c r="C38" s="43" t="s">
        <v>32</v>
      </c>
      <c r="D38" s="49" t="s">
        <v>43</v>
      </c>
      <c r="E38" s="53" t="s">
        <v>54</v>
      </c>
      <c r="F38" s="43" t="n">
        <v>9</v>
      </c>
      <c r="G38" s="44"/>
      <c r="H38" s="44"/>
      <c r="I38" s="43" t="n">
        <v>1880</v>
      </c>
      <c r="J38" s="45" t="n">
        <v>321.9</v>
      </c>
      <c r="K38" s="45" t="n">
        <v>321.9</v>
      </c>
      <c r="L38" s="45" t="n">
        <v>321.9</v>
      </c>
      <c r="M38" s="46" t="n">
        <v>11</v>
      </c>
      <c r="N38" s="47" t="n">
        <v>8227174.79</v>
      </c>
      <c r="O38" s="34" t="n">
        <v>0</v>
      </c>
      <c r="P38" s="34" t="n">
        <v>0</v>
      </c>
      <c r="Q38" s="34" t="n">
        <v>0</v>
      </c>
      <c r="R38" s="48" t="n">
        <v>8227174.79</v>
      </c>
      <c r="S38" s="34" t="n">
        <v>25558</v>
      </c>
      <c r="T38" s="35" t="n">
        <v>59476</v>
      </c>
      <c r="U38" s="39" t="s">
        <v>35</v>
      </c>
    </row>
    <row r="39" s="40" customFormat="true" ht="34.3" hidden="false" customHeight="true" outlineLevel="0" collapsed="false">
      <c r="A39" s="32" t="n">
        <v>27</v>
      </c>
      <c r="B39" s="43" t="s">
        <v>31</v>
      </c>
      <c r="C39" s="43" t="s">
        <v>32</v>
      </c>
      <c r="D39" s="49" t="s">
        <v>43</v>
      </c>
      <c r="E39" s="53" t="s">
        <v>55</v>
      </c>
      <c r="F39" s="43" t="n">
        <v>74</v>
      </c>
      <c r="G39" s="44"/>
      <c r="H39" s="44"/>
      <c r="I39" s="43" t="s">
        <v>56</v>
      </c>
      <c r="J39" s="45" t="n">
        <v>1026.1</v>
      </c>
      <c r="K39" s="45" t="n">
        <v>642.4</v>
      </c>
      <c r="L39" s="45" t="n">
        <v>642.4</v>
      </c>
      <c r="M39" s="46" t="n">
        <v>28</v>
      </c>
      <c r="N39" s="47" t="n">
        <v>910560</v>
      </c>
      <c r="O39" s="34" t="n">
        <v>0</v>
      </c>
      <c r="P39" s="34" t="n">
        <v>0</v>
      </c>
      <c r="Q39" s="34" t="n">
        <v>0</v>
      </c>
      <c r="R39" s="48" t="n">
        <v>910560</v>
      </c>
      <c r="S39" s="34" t="n">
        <v>1417</v>
      </c>
      <c r="T39" s="35" t="n">
        <v>7924</v>
      </c>
      <c r="U39" s="39" t="s">
        <v>35</v>
      </c>
    </row>
    <row r="40" s="40" customFormat="true" ht="34.3" hidden="false" customHeight="true" outlineLevel="0" collapsed="false">
      <c r="A40" s="32" t="n">
        <v>28</v>
      </c>
      <c r="B40" s="43" t="s">
        <v>31</v>
      </c>
      <c r="C40" s="43" t="s">
        <v>32</v>
      </c>
      <c r="D40" s="49" t="s">
        <v>43</v>
      </c>
      <c r="E40" s="53" t="s">
        <v>57</v>
      </c>
      <c r="F40" s="43" t="n">
        <v>57</v>
      </c>
      <c r="G40" s="44"/>
      <c r="H40" s="44"/>
      <c r="I40" s="43" t="n">
        <v>1938</v>
      </c>
      <c r="J40" s="45" t="n">
        <v>2032</v>
      </c>
      <c r="K40" s="45" t="n">
        <v>1493.8</v>
      </c>
      <c r="L40" s="45" t="n">
        <v>1493.8</v>
      </c>
      <c r="M40" s="46" t="n">
        <v>24</v>
      </c>
      <c r="N40" s="47" t="n">
        <v>9849111.9</v>
      </c>
      <c r="O40" s="34" t="n">
        <v>0</v>
      </c>
      <c r="P40" s="34" t="n">
        <v>0</v>
      </c>
      <c r="Q40" s="34" t="n">
        <v>0</v>
      </c>
      <c r="R40" s="48" t="n">
        <v>9849111.9</v>
      </c>
      <c r="S40" s="34" t="n">
        <v>6593</v>
      </c>
      <c r="T40" s="35" t="n">
        <v>25548</v>
      </c>
      <c r="U40" s="39" t="s">
        <v>35</v>
      </c>
    </row>
    <row r="41" s="40" customFormat="true" ht="34.3" hidden="false" customHeight="true" outlineLevel="0" collapsed="false">
      <c r="A41" s="32" t="n">
        <v>29</v>
      </c>
      <c r="B41" s="43" t="s">
        <v>31</v>
      </c>
      <c r="C41" s="43" t="s">
        <v>32</v>
      </c>
      <c r="D41" s="49" t="s">
        <v>43</v>
      </c>
      <c r="E41" s="53" t="s">
        <v>58</v>
      </c>
      <c r="F41" s="43" t="n">
        <v>21</v>
      </c>
      <c r="G41" s="44"/>
      <c r="H41" s="44"/>
      <c r="I41" s="43" t="n">
        <v>1997</v>
      </c>
      <c r="J41" s="45" t="n">
        <v>4383.4</v>
      </c>
      <c r="K41" s="45" t="n">
        <v>2503.5</v>
      </c>
      <c r="L41" s="45" t="n">
        <v>2503.5</v>
      </c>
      <c r="M41" s="46" t="n">
        <v>166</v>
      </c>
      <c r="N41" s="47" t="n">
        <v>13018840</v>
      </c>
      <c r="O41" s="34" t="n">
        <v>0</v>
      </c>
      <c r="P41" s="34" t="n">
        <v>0</v>
      </c>
      <c r="Q41" s="34" t="n">
        <v>0</v>
      </c>
      <c r="R41" s="48" t="n">
        <v>13018840</v>
      </c>
      <c r="S41" s="34" t="n">
        <v>5200</v>
      </c>
      <c r="T41" s="35" t="n">
        <v>14225</v>
      </c>
      <c r="U41" s="39" t="s">
        <v>35</v>
      </c>
    </row>
    <row r="42" s="40" customFormat="true" ht="34.3" hidden="false" customHeight="true" outlineLevel="0" collapsed="false">
      <c r="A42" s="32" t="n">
        <v>30</v>
      </c>
      <c r="B42" s="43" t="s">
        <v>31</v>
      </c>
      <c r="C42" s="43" t="s">
        <v>32</v>
      </c>
      <c r="D42" s="49" t="s">
        <v>43</v>
      </c>
      <c r="E42" s="53" t="s">
        <v>58</v>
      </c>
      <c r="F42" s="43" t="n">
        <v>22</v>
      </c>
      <c r="G42" s="44"/>
      <c r="H42" s="44"/>
      <c r="I42" s="43" t="n">
        <v>1999</v>
      </c>
      <c r="J42" s="45" t="n">
        <v>4321.7</v>
      </c>
      <c r="K42" s="45" t="n">
        <v>2523.7</v>
      </c>
      <c r="L42" s="45" t="n">
        <v>2523.7</v>
      </c>
      <c r="M42" s="46" t="n">
        <v>191</v>
      </c>
      <c r="N42" s="47" t="n">
        <v>13018840</v>
      </c>
      <c r="O42" s="34" t="n">
        <v>0</v>
      </c>
      <c r="P42" s="34" t="n">
        <v>0</v>
      </c>
      <c r="Q42" s="34" t="n">
        <v>0</v>
      </c>
      <c r="R42" s="48" t="n">
        <v>13018840</v>
      </c>
      <c r="S42" s="34" t="n">
        <v>5159</v>
      </c>
      <c r="T42" s="35" t="n">
        <v>13990</v>
      </c>
      <c r="U42" s="39" t="s">
        <v>35</v>
      </c>
    </row>
    <row r="43" s="40" customFormat="true" ht="34.3" hidden="false" customHeight="true" outlineLevel="0" collapsed="false">
      <c r="A43" s="32" t="n">
        <v>31</v>
      </c>
      <c r="B43" s="43" t="s">
        <v>31</v>
      </c>
      <c r="C43" s="43" t="s">
        <v>32</v>
      </c>
      <c r="D43" s="49" t="s">
        <v>43</v>
      </c>
      <c r="E43" s="53" t="s">
        <v>58</v>
      </c>
      <c r="F43" s="43" t="n">
        <v>28</v>
      </c>
      <c r="G43" s="44"/>
      <c r="H43" s="44"/>
      <c r="I43" s="43" t="n">
        <v>1998</v>
      </c>
      <c r="J43" s="45" t="n">
        <v>4475.9</v>
      </c>
      <c r="K43" s="45" t="n">
        <v>2516.9</v>
      </c>
      <c r="L43" s="45" t="n">
        <v>2516.9</v>
      </c>
      <c r="M43" s="46" t="n">
        <v>143</v>
      </c>
      <c r="N43" s="47" t="n">
        <v>12791200</v>
      </c>
      <c r="O43" s="34" t="n">
        <v>0</v>
      </c>
      <c r="P43" s="34" t="n">
        <v>0</v>
      </c>
      <c r="Q43" s="34" t="n">
        <v>0</v>
      </c>
      <c r="R43" s="48" t="n">
        <v>12791200</v>
      </c>
      <c r="S43" s="34" t="n">
        <v>5082</v>
      </c>
      <c r="T43" s="35" t="n">
        <v>5510</v>
      </c>
      <c r="U43" s="39" t="s">
        <v>35</v>
      </c>
    </row>
    <row r="44" s="40" customFormat="true" ht="34.3" hidden="false" customHeight="true" outlineLevel="0" collapsed="false">
      <c r="A44" s="32" t="n">
        <v>32</v>
      </c>
      <c r="B44" s="43" t="s">
        <v>31</v>
      </c>
      <c r="C44" s="43" t="s">
        <v>32</v>
      </c>
      <c r="D44" s="54" t="s">
        <v>43</v>
      </c>
      <c r="E44" s="55" t="s">
        <v>59</v>
      </c>
      <c r="F44" s="55" t="n">
        <v>3</v>
      </c>
      <c r="G44" s="56"/>
      <c r="H44" s="56"/>
      <c r="I44" s="43" t="n">
        <v>1890</v>
      </c>
      <c r="J44" s="45" t="n">
        <v>765.4</v>
      </c>
      <c r="K44" s="45" t="n">
        <v>459.15</v>
      </c>
      <c r="L44" s="45" t="n">
        <v>459.15</v>
      </c>
      <c r="M44" s="46" t="n">
        <v>25</v>
      </c>
      <c r="N44" s="47" t="n">
        <v>16054952.31</v>
      </c>
      <c r="O44" s="34" t="n">
        <v>0</v>
      </c>
      <c r="P44" s="34" t="n">
        <v>0</v>
      </c>
      <c r="Q44" s="34" t="n">
        <v>0</v>
      </c>
      <c r="R44" s="48" t="n">
        <v>16054952.31</v>
      </c>
      <c r="S44" s="34" t="n">
        <v>34967</v>
      </c>
      <c r="T44" s="35" t="n">
        <v>82866</v>
      </c>
      <c r="U44" s="39" t="s">
        <v>35</v>
      </c>
    </row>
    <row r="45" s="40" customFormat="true" ht="34.3" hidden="false" customHeight="true" outlineLevel="0" collapsed="false">
      <c r="A45" s="32" t="n">
        <v>33</v>
      </c>
      <c r="B45" s="43" t="s">
        <v>31</v>
      </c>
      <c r="C45" s="43" t="s">
        <v>32</v>
      </c>
      <c r="D45" s="49" t="s">
        <v>43</v>
      </c>
      <c r="E45" s="53" t="s">
        <v>60</v>
      </c>
      <c r="F45" s="43" t="n">
        <v>25</v>
      </c>
      <c r="G45" s="44"/>
      <c r="H45" s="44"/>
      <c r="I45" s="43" t="n">
        <v>1983</v>
      </c>
      <c r="J45" s="45" t="n">
        <v>3223.3</v>
      </c>
      <c r="K45" s="45" t="n">
        <v>2792.2</v>
      </c>
      <c r="L45" s="45" t="n">
        <v>2792.2</v>
      </c>
      <c r="M45" s="46" t="n">
        <v>167</v>
      </c>
      <c r="N45" s="47" t="n">
        <v>9279826.78</v>
      </c>
      <c r="O45" s="34" t="n">
        <v>0</v>
      </c>
      <c r="P45" s="34" t="n">
        <v>0</v>
      </c>
      <c r="Q45" s="34" t="n">
        <v>0</v>
      </c>
      <c r="R45" s="48" t="n">
        <v>9279826.78</v>
      </c>
      <c r="S45" s="34" t="n">
        <v>3323</v>
      </c>
      <c r="T45" s="35" t="n">
        <v>10251</v>
      </c>
      <c r="U45" s="39" t="s">
        <v>35</v>
      </c>
    </row>
    <row r="46" s="40" customFormat="true" ht="34.3" hidden="false" customHeight="true" outlineLevel="0" collapsed="false">
      <c r="A46" s="32" t="n">
        <v>34</v>
      </c>
      <c r="B46" s="43" t="s">
        <v>31</v>
      </c>
      <c r="C46" s="43" t="s">
        <v>32</v>
      </c>
      <c r="D46" s="49" t="s">
        <v>43</v>
      </c>
      <c r="E46" s="53" t="s">
        <v>61</v>
      </c>
      <c r="F46" s="43" t="n">
        <v>3</v>
      </c>
      <c r="G46" s="44"/>
      <c r="H46" s="44"/>
      <c r="I46" s="43" t="n">
        <v>1899</v>
      </c>
      <c r="J46" s="45" t="n">
        <v>241.08</v>
      </c>
      <c r="K46" s="45" t="n">
        <v>195.44</v>
      </c>
      <c r="L46" s="45" t="n">
        <v>195.44</v>
      </c>
      <c r="M46" s="46" t="n">
        <v>11</v>
      </c>
      <c r="N46" s="47" t="n">
        <v>5651629.06</v>
      </c>
      <c r="O46" s="45" t="n">
        <v>0</v>
      </c>
      <c r="P46" s="45" t="n">
        <v>0</v>
      </c>
      <c r="Q46" s="45" t="n">
        <v>0</v>
      </c>
      <c r="R46" s="48" t="n">
        <v>5651629.06</v>
      </c>
      <c r="S46" s="34" t="n">
        <v>28917</v>
      </c>
      <c r="T46" s="35" t="n">
        <v>68433</v>
      </c>
      <c r="U46" s="39" t="s">
        <v>35</v>
      </c>
    </row>
    <row r="47" s="40" customFormat="true" ht="34.3" hidden="false" customHeight="true" outlineLevel="0" collapsed="false">
      <c r="A47" s="32" t="n">
        <v>35</v>
      </c>
      <c r="B47" s="43" t="s">
        <v>31</v>
      </c>
      <c r="C47" s="43" t="s">
        <v>32</v>
      </c>
      <c r="D47" s="49" t="s">
        <v>43</v>
      </c>
      <c r="E47" s="53" t="s">
        <v>61</v>
      </c>
      <c r="F47" s="43" t="n">
        <v>5</v>
      </c>
      <c r="G47" s="44"/>
      <c r="H47" s="44"/>
      <c r="I47" s="43" t="n">
        <v>1900</v>
      </c>
      <c r="J47" s="45" t="n">
        <v>748.2</v>
      </c>
      <c r="K47" s="45" t="n">
        <v>418.75</v>
      </c>
      <c r="L47" s="45" t="n">
        <v>418.75</v>
      </c>
      <c r="M47" s="46" t="n">
        <v>21</v>
      </c>
      <c r="N47" s="47" t="n">
        <v>7653079.36</v>
      </c>
      <c r="O47" s="34" t="n">
        <v>0</v>
      </c>
      <c r="P47" s="34" t="n">
        <v>0</v>
      </c>
      <c r="Q47" s="34" t="n">
        <v>0</v>
      </c>
      <c r="R47" s="48" t="n">
        <v>7653079.36</v>
      </c>
      <c r="S47" s="34" t="n">
        <v>18276</v>
      </c>
      <c r="T47" s="35" t="n">
        <v>55231</v>
      </c>
      <c r="U47" s="39" t="s">
        <v>35</v>
      </c>
    </row>
    <row r="48" s="40" customFormat="true" ht="34.3" hidden="false" customHeight="true" outlineLevel="0" collapsed="false">
      <c r="A48" s="32" t="n">
        <v>36</v>
      </c>
      <c r="B48" s="43" t="s">
        <v>31</v>
      </c>
      <c r="C48" s="43" t="s">
        <v>32</v>
      </c>
      <c r="D48" s="49" t="s">
        <v>43</v>
      </c>
      <c r="E48" s="53" t="s">
        <v>62</v>
      </c>
      <c r="F48" s="43" t="n">
        <v>20</v>
      </c>
      <c r="G48" s="44"/>
      <c r="H48" s="44"/>
      <c r="I48" s="43" t="n">
        <v>1917</v>
      </c>
      <c r="J48" s="57" t="n">
        <v>310.1</v>
      </c>
      <c r="K48" s="57" t="n">
        <v>249.4</v>
      </c>
      <c r="L48" s="57" t="n">
        <v>249.4</v>
      </c>
      <c r="M48" s="58" t="n">
        <v>8</v>
      </c>
      <c r="N48" s="47" t="n">
        <v>7932205.6</v>
      </c>
      <c r="O48" s="34" t="n">
        <v>0</v>
      </c>
      <c r="P48" s="34" t="n">
        <v>0</v>
      </c>
      <c r="Q48" s="34" t="n">
        <v>0</v>
      </c>
      <c r="R48" s="48" t="n">
        <v>7932205.6</v>
      </c>
      <c r="S48" s="34" t="n">
        <v>31805</v>
      </c>
      <c r="T48" s="35" t="n">
        <v>69123</v>
      </c>
      <c r="U48" s="39" t="s">
        <v>35</v>
      </c>
    </row>
    <row r="49" s="40" customFormat="true" ht="34.3" hidden="false" customHeight="true" outlineLevel="0" collapsed="false">
      <c r="A49" s="32" t="n">
        <v>37</v>
      </c>
      <c r="B49" s="43" t="s">
        <v>31</v>
      </c>
      <c r="C49" s="43" t="s">
        <v>32</v>
      </c>
      <c r="D49" s="49" t="s">
        <v>43</v>
      </c>
      <c r="E49" s="59" t="s">
        <v>63</v>
      </c>
      <c r="F49" s="41" t="n">
        <v>10</v>
      </c>
      <c r="G49" s="41"/>
      <c r="H49" s="41"/>
      <c r="I49" s="41" t="n">
        <v>1916</v>
      </c>
      <c r="J49" s="38" t="n">
        <v>794.3</v>
      </c>
      <c r="K49" s="38" t="n">
        <v>388.6</v>
      </c>
      <c r="L49" s="38" t="n">
        <v>388.6</v>
      </c>
      <c r="M49" s="42" t="n">
        <v>20</v>
      </c>
      <c r="N49" s="47" t="n">
        <v>9022001.86</v>
      </c>
      <c r="O49" s="34" t="n">
        <v>0</v>
      </c>
      <c r="P49" s="34" t="n">
        <v>0</v>
      </c>
      <c r="Q49" s="34" t="n">
        <v>0</v>
      </c>
      <c r="R49" s="48" t="n">
        <v>9022001.86</v>
      </c>
      <c r="S49" s="34" t="n">
        <v>23217</v>
      </c>
      <c r="T49" s="35" t="n">
        <v>38658</v>
      </c>
      <c r="U49" s="39" t="s">
        <v>35</v>
      </c>
    </row>
    <row r="50" s="40" customFormat="true" ht="34.3" hidden="false" customHeight="true" outlineLevel="0" collapsed="false">
      <c r="A50" s="32" t="n">
        <v>38</v>
      </c>
      <c r="B50" s="43" t="s">
        <v>31</v>
      </c>
      <c r="C50" s="43" t="s">
        <v>32</v>
      </c>
      <c r="D50" s="49" t="s">
        <v>43</v>
      </c>
      <c r="E50" s="59" t="s">
        <v>63</v>
      </c>
      <c r="F50" s="41" t="n">
        <v>11</v>
      </c>
      <c r="G50" s="41"/>
      <c r="H50" s="41"/>
      <c r="I50" s="41" t="n">
        <v>1917</v>
      </c>
      <c r="J50" s="38" t="n">
        <v>1483.9</v>
      </c>
      <c r="K50" s="38" t="n">
        <v>1217.4</v>
      </c>
      <c r="L50" s="38" t="n">
        <v>1217.4</v>
      </c>
      <c r="M50" s="42" t="n">
        <v>51</v>
      </c>
      <c r="N50" s="47" t="n">
        <v>455280</v>
      </c>
      <c r="O50" s="34" t="n">
        <v>0</v>
      </c>
      <c r="P50" s="34" t="n">
        <v>0</v>
      </c>
      <c r="Q50" s="34" t="n">
        <v>0</v>
      </c>
      <c r="R50" s="48" t="n">
        <v>455280</v>
      </c>
      <c r="S50" s="34" t="n">
        <v>374</v>
      </c>
      <c r="T50" s="35" t="n">
        <v>6047</v>
      </c>
      <c r="U50" s="39" t="s">
        <v>35</v>
      </c>
    </row>
    <row r="51" s="40" customFormat="true" ht="34.3" hidden="false" customHeight="true" outlineLevel="0" collapsed="false">
      <c r="A51" s="32" t="n">
        <v>39</v>
      </c>
      <c r="B51" s="43" t="s">
        <v>31</v>
      </c>
      <c r="C51" s="43" t="s">
        <v>32</v>
      </c>
      <c r="D51" s="49" t="s">
        <v>43</v>
      </c>
      <c r="E51" s="53" t="s">
        <v>63</v>
      </c>
      <c r="F51" s="33" t="n">
        <v>25</v>
      </c>
      <c r="G51" s="33"/>
      <c r="H51" s="33"/>
      <c r="I51" s="33" t="n">
        <v>1900</v>
      </c>
      <c r="J51" s="34" t="n">
        <v>458.6</v>
      </c>
      <c r="K51" s="34" t="n">
        <v>353.7</v>
      </c>
      <c r="L51" s="34" t="n">
        <v>353.7</v>
      </c>
      <c r="M51" s="35" t="n">
        <v>15</v>
      </c>
      <c r="N51" s="47" t="n">
        <v>455280</v>
      </c>
      <c r="O51" s="34" t="n">
        <v>0</v>
      </c>
      <c r="P51" s="34" t="n">
        <v>0</v>
      </c>
      <c r="Q51" s="34" t="n">
        <v>0</v>
      </c>
      <c r="R51" s="48" t="n">
        <v>455280</v>
      </c>
      <c r="S51" s="34" t="n">
        <v>1287</v>
      </c>
      <c r="T51" s="35" t="n">
        <v>6432</v>
      </c>
      <c r="U51" s="39" t="s">
        <v>35</v>
      </c>
    </row>
    <row r="52" s="40" customFormat="true" ht="34.3" hidden="false" customHeight="true" outlineLevel="0" collapsed="false">
      <c r="A52" s="32" t="n">
        <v>40</v>
      </c>
      <c r="B52" s="43" t="s">
        <v>31</v>
      </c>
      <c r="C52" s="43" t="s">
        <v>32</v>
      </c>
      <c r="D52" s="49" t="s">
        <v>43</v>
      </c>
      <c r="E52" s="59" t="s">
        <v>63</v>
      </c>
      <c r="F52" s="41" t="n">
        <v>28</v>
      </c>
      <c r="G52" s="41"/>
      <c r="H52" s="41"/>
      <c r="I52" s="41" t="n">
        <v>1918</v>
      </c>
      <c r="J52" s="38" t="n">
        <v>488.7</v>
      </c>
      <c r="K52" s="38" t="n">
        <v>344.6</v>
      </c>
      <c r="L52" s="38" t="n">
        <v>344.6</v>
      </c>
      <c r="M52" s="42" t="n">
        <v>16</v>
      </c>
      <c r="N52" s="47" t="n">
        <v>9241988.92</v>
      </c>
      <c r="O52" s="34" t="n">
        <v>0</v>
      </c>
      <c r="P52" s="34" t="n">
        <v>0</v>
      </c>
      <c r="Q52" s="34" t="n">
        <v>0</v>
      </c>
      <c r="R52" s="48" t="n">
        <v>9241988.92</v>
      </c>
      <c r="S52" s="34" t="n">
        <v>26819</v>
      </c>
      <c r="T52" s="35" t="n">
        <v>67556</v>
      </c>
      <c r="U52" s="39" t="s">
        <v>35</v>
      </c>
    </row>
    <row r="53" s="40" customFormat="true" ht="34.3" hidden="false" customHeight="true" outlineLevel="0" collapsed="false">
      <c r="A53" s="32" t="n">
        <v>41</v>
      </c>
      <c r="B53" s="43" t="s">
        <v>31</v>
      </c>
      <c r="C53" s="43" t="s">
        <v>32</v>
      </c>
      <c r="D53" s="49" t="s">
        <v>43</v>
      </c>
      <c r="E53" s="59" t="s">
        <v>63</v>
      </c>
      <c r="F53" s="41" t="n">
        <v>30</v>
      </c>
      <c r="G53" s="41"/>
      <c r="H53" s="41"/>
      <c r="I53" s="41" t="n">
        <v>1918</v>
      </c>
      <c r="J53" s="38" t="n">
        <v>778</v>
      </c>
      <c r="K53" s="38" t="n">
        <v>469</v>
      </c>
      <c r="L53" s="38" t="n">
        <v>469</v>
      </c>
      <c r="M53" s="42" t="n">
        <v>26</v>
      </c>
      <c r="N53" s="47" t="n">
        <v>12645383.42</v>
      </c>
      <c r="O53" s="34" t="n">
        <v>0</v>
      </c>
      <c r="P53" s="34" t="n">
        <v>0</v>
      </c>
      <c r="Q53" s="34" t="n">
        <v>0</v>
      </c>
      <c r="R53" s="48" t="n">
        <v>12645383.42</v>
      </c>
      <c r="S53" s="34" t="n">
        <v>26962</v>
      </c>
      <c r="T53" s="35" t="n">
        <v>69259</v>
      </c>
      <c r="U53" s="39" t="s">
        <v>35</v>
      </c>
    </row>
    <row r="54" s="40" customFormat="true" ht="34.3" hidden="false" customHeight="true" outlineLevel="0" collapsed="false">
      <c r="A54" s="32" t="n">
        <v>42</v>
      </c>
      <c r="B54" s="43" t="s">
        <v>31</v>
      </c>
      <c r="C54" s="43" t="s">
        <v>32</v>
      </c>
      <c r="D54" s="49" t="s">
        <v>43</v>
      </c>
      <c r="E54" s="59" t="s">
        <v>64</v>
      </c>
      <c r="F54" s="41" t="n">
        <v>100</v>
      </c>
      <c r="G54" s="41"/>
      <c r="H54" s="41"/>
      <c r="I54" s="41" t="n">
        <v>1934</v>
      </c>
      <c r="J54" s="38" t="n">
        <v>3479.1</v>
      </c>
      <c r="K54" s="38" t="n">
        <v>3095.9</v>
      </c>
      <c r="L54" s="38" t="n">
        <v>3095.9</v>
      </c>
      <c r="M54" s="42" t="n">
        <v>168</v>
      </c>
      <c r="N54" s="47" t="n">
        <v>682920</v>
      </c>
      <c r="O54" s="34" t="n">
        <v>0</v>
      </c>
      <c r="P54" s="34" t="n">
        <v>0</v>
      </c>
      <c r="Q54" s="34" t="n">
        <v>0</v>
      </c>
      <c r="R54" s="48" t="n">
        <v>682920</v>
      </c>
      <c r="S54" s="34" t="n">
        <v>221</v>
      </c>
      <c r="T54" s="35" t="n">
        <v>5575</v>
      </c>
      <c r="U54" s="39" t="s">
        <v>35</v>
      </c>
    </row>
    <row r="55" s="40" customFormat="true" ht="34.3" hidden="false" customHeight="true" outlineLevel="0" collapsed="false">
      <c r="A55" s="32" t="n">
        <v>43</v>
      </c>
      <c r="B55" s="43" t="s">
        <v>31</v>
      </c>
      <c r="C55" s="43" t="s">
        <v>32</v>
      </c>
      <c r="D55" s="49" t="s">
        <v>43</v>
      </c>
      <c r="E55" s="59" t="s">
        <v>64</v>
      </c>
      <c r="F55" s="41" t="n">
        <v>101</v>
      </c>
      <c r="G55" s="41"/>
      <c r="H55" s="41"/>
      <c r="I55" s="41" t="n">
        <v>1925</v>
      </c>
      <c r="J55" s="38" t="n">
        <v>821.4</v>
      </c>
      <c r="K55" s="38" t="n">
        <v>546.9</v>
      </c>
      <c r="L55" s="38" t="n">
        <v>546.9</v>
      </c>
      <c r="M55" s="42" t="n">
        <v>12</v>
      </c>
      <c r="N55" s="47" t="n">
        <v>810327.52</v>
      </c>
      <c r="O55" s="34" t="n">
        <v>0</v>
      </c>
      <c r="P55" s="34" t="n">
        <v>0</v>
      </c>
      <c r="Q55" s="34" t="n">
        <v>0</v>
      </c>
      <c r="R55" s="48" t="n">
        <v>810327.52</v>
      </c>
      <c r="S55" s="34" t="n">
        <v>1482</v>
      </c>
      <c r="T55" s="35" t="n">
        <v>11772</v>
      </c>
      <c r="U55" s="39" t="s">
        <v>35</v>
      </c>
    </row>
    <row r="56" s="40" customFormat="true" ht="34.3" hidden="false" customHeight="true" outlineLevel="0" collapsed="false">
      <c r="A56" s="32" t="n">
        <v>44</v>
      </c>
      <c r="B56" s="43" t="s">
        <v>31</v>
      </c>
      <c r="C56" s="43" t="s">
        <v>32</v>
      </c>
      <c r="D56" s="49" t="s">
        <v>43</v>
      </c>
      <c r="E56" s="59" t="s">
        <v>64</v>
      </c>
      <c r="F56" s="41" t="n">
        <v>86</v>
      </c>
      <c r="G56" s="41"/>
      <c r="H56" s="41"/>
      <c r="I56" s="41" t="n">
        <v>1917</v>
      </c>
      <c r="J56" s="38" t="n">
        <v>527.2</v>
      </c>
      <c r="K56" s="38" t="n">
        <v>142.2</v>
      </c>
      <c r="L56" s="38" t="n">
        <v>142.2</v>
      </c>
      <c r="M56" s="42" t="n">
        <v>10</v>
      </c>
      <c r="N56" s="47" t="n">
        <v>455280</v>
      </c>
      <c r="O56" s="34" t="n">
        <v>0</v>
      </c>
      <c r="P56" s="34" t="n">
        <v>0</v>
      </c>
      <c r="Q56" s="34" t="n">
        <v>0</v>
      </c>
      <c r="R56" s="48" t="n">
        <v>455280</v>
      </c>
      <c r="S56" s="34" t="n">
        <v>3202</v>
      </c>
      <c r="T56" s="35" t="n">
        <v>18393</v>
      </c>
      <c r="U56" s="39" t="s">
        <v>35</v>
      </c>
    </row>
    <row r="57" s="40" customFormat="true" ht="34.3" hidden="false" customHeight="true" outlineLevel="0" collapsed="false">
      <c r="A57" s="32" t="n">
        <v>45</v>
      </c>
      <c r="B57" s="43" t="s">
        <v>31</v>
      </c>
      <c r="C57" s="43" t="s">
        <v>32</v>
      </c>
      <c r="D57" s="49" t="s">
        <v>43</v>
      </c>
      <c r="E57" s="59" t="s">
        <v>64</v>
      </c>
      <c r="F57" s="41" t="n">
        <v>99</v>
      </c>
      <c r="G57" s="41"/>
      <c r="H57" s="41"/>
      <c r="I57" s="41" t="n">
        <v>1917</v>
      </c>
      <c r="J57" s="38" t="n">
        <v>935.75</v>
      </c>
      <c r="K57" s="38" t="n">
        <v>935.75</v>
      </c>
      <c r="L57" s="38" t="n">
        <v>935.75</v>
      </c>
      <c r="M57" s="42" t="n">
        <v>25</v>
      </c>
      <c r="N57" s="47" t="n">
        <v>11463662.89</v>
      </c>
      <c r="O57" s="45" t="n">
        <v>0</v>
      </c>
      <c r="P57" s="45" t="n">
        <v>0</v>
      </c>
      <c r="Q57" s="45" t="n">
        <v>0</v>
      </c>
      <c r="R57" s="48" t="n">
        <v>11463662.89</v>
      </c>
      <c r="S57" s="34" t="n">
        <v>12251</v>
      </c>
      <c r="T57" s="35" t="n">
        <v>28095</v>
      </c>
      <c r="U57" s="39" t="s">
        <v>35</v>
      </c>
    </row>
    <row r="58" s="40" customFormat="true" ht="34.3" hidden="false" customHeight="true" outlineLevel="0" collapsed="false">
      <c r="A58" s="32" t="n">
        <v>46</v>
      </c>
      <c r="B58" s="43" t="s">
        <v>31</v>
      </c>
      <c r="C58" s="43" t="s">
        <v>32</v>
      </c>
      <c r="D58" s="49" t="s">
        <v>43</v>
      </c>
      <c r="E58" s="59" t="s">
        <v>65</v>
      </c>
      <c r="F58" s="41" t="n">
        <v>82</v>
      </c>
      <c r="G58" s="41"/>
      <c r="H58" s="41"/>
      <c r="I58" s="41" t="n">
        <v>1947</v>
      </c>
      <c r="J58" s="38" t="n">
        <v>718.7</v>
      </c>
      <c r="K58" s="38" t="n">
        <v>635.8</v>
      </c>
      <c r="L58" s="38" t="n">
        <v>635.8</v>
      </c>
      <c r="M58" s="42" t="n">
        <v>32</v>
      </c>
      <c r="N58" s="47" t="n">
        <v>15540756.96</v>
      </c>
      <c r="O58" s="45" t="n">
        <v>0</v>
      </c>
      <c r="P58" s="45" t="n">
        <v>0</v>
      </c>
      <c r="Q58" s="45" t="n">
        <v>0</v>
      </c>
      <c r="R58" s="48" t="n">
        <v>15540756.96</v>
      </c>
      <c r="S58" s="34" t="n">
        <v>24443</v>
      </c>
      <c r="T58" s="35" t="n">
        <v>57492</v>
      </c>
      <c r="U58" s="39" t="s">
        <v>35</v>
      </c>
    </row>
    <row r="59" s="40" customFormat="true" ht="34.3" hidden="false" customHeight="true" outlineLevel="0" collapsed="false">
      <c r="A59" s="32" t="n">
        <v>47</v>
      </c>
      <c r="B59" s="43" t="s">
        <v>31</v>
      </c>
      <c r="C59" s="43" t="s">
        <v>32</v>
      </c>
      <c r="D59" s="49" t="s">
        <v>43</v>
      </c>
      <c r="E59" s="59" t="s">
        <v>66</v>
      </c>
      <c r="F59" s="41" t="n">
        <v>8</v>
      </c>
      <c r="G59" s="41"/>
      <c r="H59" s="41"/>
      <c r="I59" s="41" t="n">
        <v>1985</v>
      </c>
      <c r="J59" s="38" t="n">
        <v>3330.8</v>
      </c>
      <c r="K59" s="38" t="n">
        <v>2288.7</v>
      </c>
      <c r="L59" s="38" t="n">
        <v>2288.7</v>
      </c>
      <c r="M59" s="42" t="n">
        <v>195</v>
      </c>
      <c r="N59" s="47" t="n">
        <v>28330908.6</v>
      </c>
      <c r="O59" s="45" t="n">
        <v>0</v>
      </c>
      <c r="P59" s="45" t="n">
        <v>0</v>
      </c>
      <c r="Q59" s="45" t="n">
        <v>0</v>
      </c>
      <c r="R59" s="48" t="n">
        <v>28330908.6</v>
      </c>
      <c r="S59" s="34" t="n">
        <v>12379</v>
      </c>
      <c r="T59" s="35" t="n">
        <v>46385</v>
      </c>
      <c r="U59" s="39" t="s">
        <v>35</v>
      </c>
    </row>
    <row r="60" s="40" customFormat="true" ht="34.3" hidden="false" customHeight="true" outlineLevel="0" collapsed="false">
      <c r="A60" s="32" t="n">
        <v>48</v>
      </c>
      <c r="B60" s="43" t="s">
        <v>31</v>
      </c>
      <c r="C60" s="43" t="s">
        <v>32</v>
      </c>
      <c r="D60" s="49" t="s">
        <v>43</v>
      </c>
      <c r="E60" s="59" t="s">
        <v>67</v>
      </c>
      <c r="F60" s="41" t="n">
        <v>43</v>
      </c>
      <c r="G60" s="41"/>
      <c r="H60" s="41"/>
      <c r="I60" s="60" t="n">
        <v>1961</v>
      </c>
      <c r="J60" s="38" t="n">
        <v>2000.5</v>
      </c>
      <c r="K60" s="38" t="n">
        <v>1525.4</v>
      </c>
      <c r="L60" s="38" t="n">
        <v>1525.4</v>
      </c>
      <c r="M60" s="42" t="n">
        <v>68</v>
      </c>
      <c r="N60" s="47" t="n">
        <v>13608851.25</v>
      </c>
      <c r="O60" s="34" t="n">
        <v>0</v>
      </c>
      <c r="P60" s="34" t="n">
        <v>0</v>
      </c>
      <c r="Q60" s="34" t="n">
        <v>0</v>
      </c>
      <c r="R60" s="48" t="n">
        <v>13608851.25</v>
      </c>
      <c r="S60" s="34" t="n">
        <v>8921</v>
      </c>
      <c r="T60" s="35" t="n">
        <v>9509</v>
      </c>
      <c r="U60" s="39" t="s">
        <v>35</v>
      </c>
    </row>
    <row r="61" s="40" customFormat="true" ht="34.3" hidden="false" customHeight="true" outlineLevel="0" collapsed="false">
      <c r="A61" s="32" t="n">
        <v>49</v>
      </c>
      <c r="B61" s="43" t="s">
        <v>31</v>
      </c>
      <c r="C61" s="43" t="s">
        <v>32</v>
      </c>
      <c r="D61" s="49" t="s">
        <v>43</v>
      </c>
      <c r="E61" s="52" t="s">
        <v>68</v>
      </c>
      <c r="F61" s="43" t="n">
        <v>29</v>
      </c>
      <c r="G61" s="44"/>
      <c r="H61" s="44"/>
      <c r="I61" s="43" t="n">
        <v>1990</v>
      </c>
      <c r="J61" s="45" t="n">
        <v>866.5</v>
      </c>
      <c r="K61" s="45" t="n">
        <v>865.5</v>
      </c>
      <c r="L61" s="45" t="n">
        <v>865.5</v>
      </c>
      <c r="M61" s="46" t="n">
        <v>28</v>
      </c>
      <c r="N61" s="47" t="n">
        <v>7536403.83</v>
      </c>
      <c r="O61" s="34" t="n">
        <v>0</v>
      </c>
      <c r="P61" s="34" t="n">
        <v>0</v>
      </c>
      <c r="Q61" s="34" t="n">
        <v>0</v>
      </c>
      <c r="R61" s="48" t="n">
        <v>7536403.83</v>
      </c>
      <c r="S61" s="34" t="n">
        <v>8708</v>
      </c>
      <c r="T61" s="35" t="n">
        <v>9281</v>
      </c>
      <c r="U61" s="39" t="s">
        <v>35</v>
      </c>
    </row>
    <row r="62" s="40" customFormat="true" ht="34.3" hidden="false" customHeight="true" outlineLevel="0" collapsed="false">
      <c r="A62" s="32" t="n">
        <v>50</v>
      </c>
      <c r="B62" s="43" t="s">
        <v>31</v>
      </c>
      <c r="C62" s="43" t="s">
        <v>32</v>
      </c>
      <c r="D62" s="49" t="s">
        <v>43</v>
      </c>
      <c r="E62" s="52" t="s">
        <v>69</v>
      </c>
      <c r="F62" s="43" t="s">
        <v>70</v>
      </c>
      <c r="G62" s="44"/>
      <c r="H62" s="44"/>
      <c r="I62" s="43" t="n">
        <v>1945</v>
      </c>
      <c r="J62" s="45" t="n">
        <v>792.6</v>
      </c>
      <c r="K62" s="45" t="n">
        <v>400.2</v>
      </c>
      <c r="L62" s="45" t="n">
        <v>400.2</v>
      </c>
      <c r="M62" s="46" t="n">
        <v>26</v>
      </c>
      <c r="N62" s="47" t="n">
        <v>12208492.41</v>
      </c>
      <c r="O62" s="34" t="n">
        <v>0</v>
      </c>
      <c r="P62" s="34" t="n">
        <v>0</v>
      </c>
      <c r="Q62" s="34" t="n">
        <v>0</v>
      </c>
      <c r="R62" s="48" t="n">
        <v>12208492.41</v>
      </c>
      <c r="S62" s="34" t="n">
        <v>30506</v>
      </c>
      <c r="T62" s="35" t="n">
        <v>94913</v>
      </c>
      <c r="U62" s="39" t="s">
        <v>35</v>
      </c>
    </row>
    <row r="63" s="40" customFormat="true" ht="34.3" hidden="false" customHeight="true" outlineLevel="0" collapsed="false">
      <c r="A63" s="32" t="n">
        <v>51</v>
      </c>
      <c r="B63" s="43" t="s">
        <v>31</v>
      </c>
      <c r="C63" s="43" t="s">
        <v>32</v>
      </c>
      <c r="D63" s="49" t="s">
        <v>43</v>
      </c>
      <c r="E63" s="52" t="s">
        <v>69</v>
      </c>
      <c r="F63" s="43" t="n">
        <v>221</v>
      </c>
      <c r="G63" s="44"/>
      <c r="H63" s="44" t="s">
        <v>39</v>
      </c>
      <c r="I63" s="43" t="n">
        <v>1969</v>
      </c>
      <c r="J63" s="45" t="n">
        <v>2157.6</v>
      </c>
      <c r="K63" s="45" t="n">
        <v>1620.3</v>
      </c>
      <c r="L63" s="45" t="n">
        <v>1620.3</v>
      </c>
      <c r="M63" s="46" t="n">
        <v>72</v>
      </c>
      <c r="N63" s="47" t="n">
        <v>3856774.43</v>
      </c>
      <c r="O63" s="34" t="n">
        <v>0</v>
      </c>
      <c r="P63" s="34" t="n">
        <v>0</v>
      </c>
      <c r="Q63" s="34" t="n">
        <v>0</v>
      </c>
      <c r="R63" s="48" t="n">
        <v>3856774.43</v>
      </c>
      <c r="S63" s="34" t="n">
        <v>2380</v>
      </c>
      <c r="T63" s="35" t="n">
        <v>22569</v>
      </c>
      <c r="U63" s="39" t="s">
        <v>35</v>
      </c>
    </row>
    <row r="64" s="40" customFormat="true" ht="34.3" hidden="false" customHeight="true" outlineLevel="0" collapsed="false">
      <c r="A64" s="32" t="n">
        <v>52</v>
      </c>
      <c r="B64" s="43" t="s">
        <v>31</v>
      </c>
      <c r="C64" s="43" t="s">
        <v>32</v>
      </c>
      <c r="D64" s="49" t="s">
        <v>43</v>
      </c>
      <c r="E64" s="33" t="s">
        <v>69</v>
      </c>
      <c r="F64" s="33" t="n">
        <v>221</v>
      </c>
      <c r="G64" s="33"/>
      <c r="H64" s="33" t="s">
        <v>71</v>
      </c>
      <c r="I64" s="33" t="n">
        <v>1969</v>
      </c>
      <c r="J64" s="34" t="n">
        <v>2128.4</v>
      </c>
      <c r="K64" s="34" t="n">
        <v>1339.2</v>
      </c>
      <c r="L64" s="34" t="n">
        <v>1339.2</v>
      </c>
      <c r="M64" s="35" t="n">
        <v>73</v>
      </c>
      <c r="N64" s="47" t="n">
        <v>3820070.04</v>
      </c>
      <c r="O64" s="34" t="n">
        <v>0</v>
      </c>
      <c r="P64" s="34" t="n">
        <v>0</v>
      </c>
      <c r="Q64" s="34" t="n">
        <v>0</v>
      </c>
      <c r="R64" s="48" t="n">
        <v>3820070.04</v>
      </c>
      <c r="S64" s="34" t="n">
        <v>2853</v>
      </c>
      <c r="T64" s="35" t="n">
        <v>26941</v>
      </c>
      <c r="U64" s="39" t="s">
        <v>35</v>
      </c>
    </row>
    <row r="65" s="40" customFormat="true" ht="34.3" hidden="false" customHeight="true" outlineLevel="0" collapsed="false">
      <c r="A65" s="32" t="n">
        <v>53</v>
      </c>
      <c r="B65" s="43" t="s">
        <v>31</v>
      </c>
      <c r="C65" s="43" t="s">
        <v>32</v>
      </c>
      <c r="D65" s="49" t="s">
        <v>43</v>
      </c>
      <c r="E65" s="33" t="s">
        <v>69</v>
      </c>
      <c r="F65" s="33" t="n">
        <v>223</v>
      </c>
      <c r="G65" s="33"/>
      <c r="H65" s="33"/>
      <c r="I65" s="33" t="n">
        <v>1973</v>
      </c>
      <c r="J65" s="34" t="n">
        <v>3920.6</v>
      </c>
      <c r="K65" s="34" t="n">
        <v>3040.2</v>
      </c>
      <c r="L65" s="34" t="n">
        <v>3040.2</v>
      </c>
      <c r="M65" s="35" t="n">
        <v>112</v>
      </c>
      <c r="N65" s="47" t="n">
        <v>18146937.46</v>
      </c>
      <c r="O65" s="34" t="n">
        <v>0</v>
      </c>
      <c r="P65" s="34" t="n">
        <v>0</v>
      </c>
      <c r="Q65" s="34" t="n">
        <v>0</v>
      </c>
      <c r="R65" s="48" t="n">
        <v>18146937.46</v>
      </c>
      <c r="S65" s="34" t="n">
        <v>5969</v>
      </c>
      <c r="T65" s="35" t="n">
        <v>11284</v>
      </c>
      <c r="U65" s="39" t="s">
        <v>35</v>
      </c>
    </row>
    <row r="66" s="40" customFormat="true" ht="34.3" hidden="false" customHeight="true" outlineLevel="0" collapsed="false">
      <c r="A66" s="32" t="n">
        <v>54</v>
      </c>
      <c r="B66" s="43" t="s">
        <v>31</v>
      </c>
      <c r="C66" s="43" t="s">
        <v>32</v>
      </c>
      <c r="D66" s="49" t="s">
        <v>43</v>
      </c>
      <c r="E66" s="33" t="s">
        <v>69</v>
      </c>
      <c r="F66" s="33" t="n">
        <v>233</v>
      </c>
      <c r="G66" s="33"/>
      <c r="H66" s="33"/>
      <c r="I66" s="33" t="n">
        <v>1949</v>
      </c>
      <c r="J66" s="34" t="n">
        <v>430.7</v>
      </c>
      <c r="K66" s="34" t="n">
        <v>275.1</v>
      </c>
      <c r="L66" s="34" t="n">
        <v>275.1</v>
      </c>
      <c r="M66" s="35" t="n">
        <v>11</v>
      </c>
      <c r="N66" s="47" t="n">
        <v>4787371.67</v>
      </c>
      <c r="O66" s="34" t="n">
        <v>0</v>
      </c>
      <c r="P66" s="34" t="n">
        <v>0</v>
      </c>
      <c r="Q66" s="34" t="n">
        <v>0</v>
      </c>
      <c r="R66" s="48" t="n">
        <v>4787371.67</v>
      </c>
      <c r="S66" s="34" t="n">
        <v>17402</v>
      </c>
      <c r="T66" s="35" t="n">
        <v>60634</v>
      </c>
      <c r="U66" s="39" t="s">
        <v>35</v>
      </c>
    </row>
    <row r="67" s="40" customFormat="true" ht="34.3" hidden="false" customHeight="true" outlineLevel="0" collapsed="false">
      <c r="A67" s="32" t="n">
        <v>55</v>
      </c>
      <c r="B67" s="43" t="s">
        <v>31</v>
      </c>
      <c r="C67" s="43" t="s">
        <v>32</v>
      </c>
      <c r="D67" s="49" t="s">
        <v>43</v>
      </c>
      <c r="E67" s="33" t="s">
        <v>72</v>
      </c>
      <c r="F67" s="33" t="n">
        <v>123</v>
      </c>
      <c r="G67" s="33"/>
      <c r="H67" s="33"/>
      <c r="I67" s="33" t="n">
        <v>1972</v>
      </c>
      <c r="J67" s="34" t="n">
        <v>2564.81</v>
      </c>
      <c r="K67" s="34" t="n">
        <v>2041.61</v>
      </c>
      <c r="L67" s="34" t="n">
        <v>2041.61</v>
      </c>
      <c r="M67" s="35" t="n">
        <v>97</v>
      </c>
      <c r="N67" s="47" t="n">
        <v>7430549.81</v>
      </c>
      <c r="O67" s="34" t="n">
        <v>0</v>
      </c>
      <c r="P67" s="34" t="n">
        <v>0</v>
      </c>
      <c r="Q67" s="34" t="n">
        <v>0</v>
      </c>
      <c r="R67" s="48" t="n">
        <v>7430549.81</v>
      </c>
      <c r="S67" s="34" t="n">
        <v>3640</v>
      </c>
      <c r="T67" s="35" t="n">
        <v>11156</v>
      </c>
      <c r="U67" s="39" t="s">
        <v>35</v>
      </c>
    </row>
    <row r="68" s="40" customFormat="true" ht="34.3" hidden="false" customHeight="true" outlineLevel="0" collapsed="false">
      <c r="A68" s="32" t="n">
        <v>56</v>
      </c>
      <c r="B68" s="43" t="s">
        <v>31</v>
      </c>
      <c r="C68" s="43" t="s">
        <v>32</v>
      </c>
      <c r="D68" s="49" t="s">
        <v>43</v>
      </c>
      <c r="E68" s="53" t="s">
        <v>72</v>
      </c>
      <c r="F68" s="33" t="n">
        <v>125</v>
      </c>
      <c r="G68" s="33"/>
      <c r="H68" s="33" t="s">
        <v>73</v>
      </c>
      <c r="I68" s="33" t="n">
        <v>1993</v>
      </c>
      <c r="J68" s="34" t="n">
        <v>6814.6</v>
      </c>
      <c r="K68" s="34" t="n">
        <v>6747.1</v>
      </c>
      <c r="L68" s="34" t="n">
        <v>6747.1</v>
      </c>
      <c r="M68" s="35" t="n">
        <v>120</v>
      </c>
      <c r="N68" s="47" t="n">
        <v>12791200</v>
      </c>
      <c r="O68" s="34" t="n">
        <v>0</v>
      </c>
      <c r="P68" s="34" t="n">
        <v>0</v>
      </c>
      <c r="Q68" s="34" t="n">
        <v>0</v>
      </c>
      <c r="R68" s="48" t="n">
        <v>12791200</v>
      </c>
      <c r="S68" s="34" t="n">
        <v>1896</v>
      </c>
      <c r="T68" s="35" t="n">
        <v>2055</v>
      </c>
      <c r="U68" s="39" t="s">
        <v>35</v>
      </c>
    </row>
    <row r="69" s="40" customFormat="true" ht="34.3" hidden="false" customHeight="true" outlineLevel="0" collapsed="false">
      <c r="A69" s="32" t="n">
        <v>57</v>
      </c>
      <c r="B69" s="43" t="s">
        <v>31</v>
      </c>
      <c r="C69" s="43" t="s">
        <v>32</v>
      </c>
      <c r="D69" s="49" t="s">
        <v>43</v>
      </c>
      <c r="E69" s="53" t="s">
        <v>72</v>
      </c>
      <c r="F69" s="43" t="n">
        <v>26</v>
      </c>
      <c r="G69" s="44"/>
      <c r="H69" s="44"/>
      <c r="I69" s="43" t="n">
        <v>1916</v>
      </c>
      <c r="J69" s="45" t="n">
        <v>312.6</v>
      </c>
      <c r="K69" s="45" t="n">
        <v>312.6</v>
      </c>
      <c r="L69" s="45" t="n">
        <v>312.6</v>
      </c>
      <c r="M69" s="46" t="n">
        <v>14</v>
      </c>
      <c r="N69" s="47" t="n">
        <v>7792598.39</v>
      </c>
      <c r="O69" s="34" t="n">
        <v>0</v>
      </c>
      <c r="P69" s="34" t="n">
        <v>0</v>
      </c>
      <c r="Q69" s="34" t="n">
        <v>0</v>
      </c>
      <c r="R69" s="48" t="n">
        <v>7792598.39</v>
      </c>
      <c r="S69" s="34" t="n">
        <v>24928</v>
      </c>
      <c r="T69" s="35" t="n">
        <v>59944</v>
      </c>
      <c r="U69" s="39" t="s">
        <v>35</v>
      </c>
    </row>
    <row r="70" s="40" customFormat="true" ht="34.3" hidden="false" customHeight="true" outlineLevel="0" collapsed="false">
      <c r="A70" s="32" t="n">
        <v>58</v>
      </c>
      <c r="B70" s="43" t="s">
        <v>31</v>
      </c>
      <c r="C70" s="43" t="s">
        <v>32</v>
      </c>
      <c r="D70" s="49" t="s">
        <v>43</v>
      </c>
      <c r="E70" s="52" t="s">
        <v>72</v>
      </c>
      <c r="F70" s="43" t="n">
        <v>70</v>
      </c>
      <c r="G70" s="44"/>
      <c r="H70" s="44" t="s">
        <v>39</v>
      </c>
      <c r="I70" s="43" t="n">
        <v>1950</v>
      </c>
      <c r="J70" s="45" t="n">
        <v>795.4</v>
      </c>
      <c r="K70" s="45" t="n">
        <v>567.9</v>
      </c>
      <c r="L70" s="45" t="n">
        <v>567.9</v>
      </c>
      <c r="M70" s="46" t="n">
        <v>46</v>
      </c>
      <c r="N70" s="47" t="n">
        <v>7357389.27</v>
      </c>
      <c r="O70" s="34" t="n">
        <v>0</v>
      </c>
      <c r="P70" s="34" t="n">
        <v>0</v>
      </c>
      <c r="Q70" s="34" t="n">
        <v>0</v>
      </c>
      <c r="R70" s="48" t="n">
        <v>7357389.27</v>
      </c>
      <c r="S70" s="34" t="n">
        <v>12955</v>
      </c>
      <c r="T70" s="35" t="n">
        <v>20330</v>
      </c>
      <c r="U70" s="39" t="s">
        <v>35</v>
      </c>
    </row>
    <row r="71" s="40" customFormat="true" ht="34.3" hidden="false" customHeight="true" outlineLevel="0" collapsed="false">
      <c r="A71" s="32" t="n">
        <v>59</v>
      </c>
      <c r="B71" s="43" t="s">
        <v>31</v>
      </c>
      <c r="C71" s="43" t="s">
        <v>32</v>
      </c>
      <c r="D71" s="49" t="s">
        <v>43</v>
      </c>
      <c r="E71" s="52" t="s">
        <v>72</v>
      </c>
      <c r="F71" s="43" t="n">
        <v>89</v>
      </c>
      <c r="G71" s="44"/>
      <c r="H71" s="44"/>
      <c r="I71" s="43" t="n">
        <v>1949</v>
      </c>
      <c r="J71" s="45" t="n">
        <v>451.4</v>
      </c>
      <c r="K71" s="45" t="n">
        <v>450.7</v>
      </c>
      <c r="L71" s="45" t="n">
        <v>450.7</v>
      </c>
      <c r="M71" s="46" t="n">
        <v>33</v>
      </c>
      <c r="N71" s="47" t="n">
        <v>3640515.2</v>
      </c>
      <c r="O71" s="34" t="n">
        <v>0</v>
      </c>
      <c r="P71" s="34" t="n">
        <v>0</v>
      </c>
      <c r="Q71" s="34" t="n">
        <v>0</v>
      </c>
      <c r="R71" s="48" t="n">
        <v>3640515.2</v>
      </c>
      <c r="S71" s="34" t="n">
        <v>8077</v>
      </c>
      <c r="T71" s="35" t="n">
        <v>11975</v>
      </c>
      <c r="U71" s="39" t="s">
        <v>35</v>
      </c>
    </row>
    <row r="72" s="40" customFormat="true" ht="34.3" hidden="false" customHeight="true" outlineLevel="0" collapsed="false">
      <c r="A72" s="32" t="n">
        <v>60</v>
      </c>
      <c r="B72" s="43" t="s">
        <v>31</v>
      </c>
      <c r="C72" s="43" t="s">
        <v>32</v>
      </c>
      <c r="D72" s="49" t="s">
        <v>43</v>
      </c>
      <c r="E72" s="52" t="s">
        <v>74</v>
      </c>
      <c r="F72" s="43" t="n">
        <v>48</v>
      </c>
      <c r="G72" s="44"/>
      <c r="H72" s="44"/>
      <c r="I72" s="61" t="n">
        <v>1977</v>
      </c>
      <c r="J72" s="62" t="n">
        <v>3470</v>
      </c>
      <c r="K72" s="62" t="n">
        <v>2650.8</v>
      </c>
      <c r="L72" s="62" t="n">
        <v>2650.8</v>
      </c>
      <c r="M72" s="63" t="n">
        <v>65</v>
      </c>
      <c r="N72" s="47" t="n">
        <v>13517423.83</v>
      </c>
      <c r="O72" s="34" t="n">
        <v>0</v>
      </c>
      <c r="P72" s="34" t="n">
        <v>0</v>
      </c>
      <c r="Q72" s="34" t="n">
        <v>0</v>
      </c>
      <c r="R72" s="48" t="n">
        <v>13517423.83</v>
      </c>
      <c r="S72" s="34" t="n">
        <v>5099</v>
      </c>
      <c r="T72" s="35" t="n">
        <v>11838</v>
      </c>
      <c r="U72" s="39" t="s">
        <v>35</v>
      </c>
    </row>
    <row r="73" s="40" customFormat="true" ht="34.3" hidden="false" customHeight="true" outlineLevel="0" collapsed="false">
      <c r="A73" s="32" t="n">
        <v>61</v>
      </c>
      <c r="B73" s="43" t="s">
        <v>31</v>
      </c>
      <c r="C73" s="43" t="s">
        <v>32</v>
      </c>
      <c r="D73" s="49" t="s">
        <v>43</v>
      </c>
      <c r="E73" s="52" t="s">
        <v>74</v>
      </c>
      <c r="F73" s="43" t="n">
        <v>48</v>
      </c>
      <c r="G73" s="44" t="n">
        <v>1</v>
      </c>
      <c r="H73" s="44"/>
      <c r="I73" s="43" t="n">
        <v>1988</v>
      </c>
      <c r="J73" s="45" t="n">
        <v>3458.5</v>
      </c>
      <c r="K73" s="45" t="n">
        <v>2609.4</v>
      </c>
      <c r="L73" s="45" t="n">
        <v>2609.4</v>
      </c>
      <c r="M73" s="46" t="n">
        <v>84</v>
      </c>
      <c r="N73" s="47" t="n">
        <v>13517423.83</v>
      </c>
      <c r="O73" s="34" t="n">
        <v>0</v>
      </c>
      <c r="P73" s="34" t="n">
        <v>0</v>
      </c>
      <c r="Q73" s="34" t="n">
        <v>0</v>
      </c>
      <c r="R73" s="48" t="n">
        <v>13517423.83</v>
      </c>
      <c r="S73" s="34" t="n">
        <v>5180</v>
      </c>
      <c r="T73" s="35" t="n">
        <v>6386</v>
      </c>
      <c r="U73" s="39" t="s">
        <v>35</v>
      </c>
    </row>
    <row r="74" s="40" customFormat="true" ht="34.3" hidden="false" customHeight="true" outlineLevel="0" collapsed="false">
      <c r="A74" s="32" t="n">
        <v>62</v>
      </c>
      <c r="B74" s="43" t="s">
        <v>31</v>
      </c>
      <c r="C74" s="43" t="s">
        <v>32</v>
      </c>
      <c r="D74" s="49" t="s">
        <v>43</v>
      </c>
      <c r="E74" s="52" t="s">
        <v>75</v>
      </c>
      <c r="F74" s="43" t="n">
        <v>86</v>
      </c>
      <c r="G74" s="44"/>
      <c r="H74" s="44"/>
      <c r="I74" s="43" t="n">
        <v>1900</v>
      </c>
      <c r="J74" s="45" t="n">
        <v>431.4</v>
      </c>
      <c r="K74" s="45" t="n">
        <v>401.8</v>
      </c>
      <c r="L74" s="45" t="n">
        <v>401.8</v>
      </c>
      <c r="M74" s="46" t="n">
        <v>13</v>
      </c>
      <c r="N74" s="47" t="n">
        <v>13179528.38</v>
      </c>
      <c r="O74" s="34" t="n">
        <v>0</v>
      </c>
      <c r="P74" s="34" t="n">
        <v>0</v>
      </c>
      <c r="Q74" s="34" t="n">
        <v>0</v>
      </c>
      <c r="R74" s="48" t="n">
        <v>13179528.38</v>
      </c>
      <c r="S74" s="34" t="n">
        <v>32801</v>
      </c>
      <c r="T74" s="35" t="n">
        <v>59279</v>
      </c>
      <c r="U74" s="39" t="s">
        <v>35</v>
      </c>
    </row>
    <row r="75" s="40" customFormat="true" ht="34.3" hidden="false" customHeight="true" outlineLevel="0" collapsed="false">
      <c r="A75" s="32" t="n">
        <v>63</v>
      </c>
      <c r="B75" s="43" t="s">
        <v>31</v>
      </c>
      <c r="C75" s="43" t="s">
        <v>32</v>
      </c>
      <c r="D75" s="49" t="s">
        <v>43</v>
      </c>
      <c r="E75" s="52" t="s">
        <v>76</v>
      </c>
      <c r="F75" s="43" t="n">
        <v>34</v>
      </c>
      <c r="G75" s="44"/>
      <c r="H75" s="44"/>
      <c r="I75" s="43" t="n">
        <v>1948</v>
      </c>
      <c r="J75" s="45" t="n">
        <v>522.7</v>
      </c>
      <c r="K75" s="45" t="n">
        <v>489.67</v>
      </c>
      <c r="L75" s="45" t="n">
        <v>489.67</v>
      </c>
      <c r="M75" s="46" t="n">
        <v>27</v>
      </c>
      <c r="N75" s="47" t="n">
        <v>455280</v>
      </c>
      <c r="O75" s="34" t="n">
        <v>0</v>
      </c>
      <c r="P75" s="34" t="n">
        <v>0</v>
      </c>
      <c r="Q75" s="34" t="n">
        <v>0</v>
      </c>
      <c r="R75" s="48" t="n">
        <v>455280</v>
      </c>
      <c r="S75" s="34" t="n">
        <v>930</v>
      </c>
      <c r="T75" s="35" t="n">
        <v>5296</v>
      </c>
      <c r="U75" s="39" t="s">
        <v>35</v>
      </c>
    </row>
    <row r="76" s="40" customFormat="true" ht="34.3" hidden="false" customHeight="true" outlineLevel="0" collapsed="false">
      <c r="A76" s="32" t="n">
        <v>64</v>
      </c>
      <c r="B76" s="43" t="s">
        <v>31</v>
      </c>
      <c r="C76" s="43" t="s">
        <v>32</v>
      </c>
      <c r="D76" s="49" t="s">
        <v>43</v>
      </c>
      <c r="E76" s="52" t="s">
        <v>77</v>
      </c>
      <c r="F76" s="43" t="n">
        <v>23</v>
      </c>
      <c r="G76" s="44"/>
      <c r="H76" s="44"/>
      <c r="I76" s="43" t="n">
        <v>1935</v>
      </c>
      <c r="J76" s="45" t="n">
        <v>549.2</v>
      </c>
      <c r="K76" s="45" t="n">
        <v>428.1</v>
      </c>
      <c r="L76" s="45" t="n">
        <v>428.1</v>
      </c>
      <c r="M76" s="46" t="n">
        <v>14</v>
      </c>
      <c r="N76" s="47" t="n">
        <v>10724206.51</v>
      </c>
      <c r="O76" s="34" t="n">
        <v>0</v>
      </c>
      <c r="P76" s="34" t="n">
        <v>0</v>
      </c>
      <c r="Q76" s="34" t="n">
        <v>0</v>
      </c>
      <c r="R76" s="48" t="n">
        <v>10724206.51</v>
      </c>
      <c r="S76" s="34" t="n">
        <v>25051</v>
      </c>
      <c r="T76" s="35" t="n">
        <v>62081</v>
      </c>
      <c r="U76" s="39" t="s">
        <v>35</v>
      </c>
    </row>
    <row r="77" s="40" customFormat="true" ht="34.3" hidden="false" customHeight="true" outlineLevel="0" collapsed="false">
      <c r="A77" s="32" t="n">
        <v>65</v>
      </c>
      <c r="B77" s="43" t="s">
        <v>31</v>
      </c>
      <c r="C77" s="43" t="s">
        <v>32</v>
      </c>
      <c r="D77" s="49" t="s">
        <v>43</v>
      </c>
      <c r="E77" s="53" t="s">
        <v>77</v>
      </c>
      <c r="F77" s="43" t="n">
        <v>45</v>
      </c>
      <c r="G77" s="44"/>
      <c r="H77" s="44"/>
      <c r="I77" s="43" t="n">
        <v>1929</v>
      </c>
      <c r="J77" s="45" t="n">
        <v>532.4</v>
      </c>
      <c r="K77" s="45" t="n">
        <v>477.7</v>
      </c>
      <c r="L77" s="45" t="n">
        <v>477.7</v>
      </c>
      <c r="M77" s="46" t="n">
        <v>32</v>
      </c>
      <c r="N77" s="47" t="n">
        <v>11783494.89</v>
      </c>
      <c r="O77" s="34" t="n">
        <v>0</v>
      </c>
      <c r="P77" s="34" t="n">
        <v>0</v>
      </c>
      <c r="Q77" s="34" t="n">
        <v>0</v>
      </c>
      <c r="R77" s="48" t="n">
        <v>11783494.89</v>
      </c>
      <c r="S77" s="34" t="n">
        <v>24667</v>
      </c>
      <c r="T77" s="35" t="n">
        <v>52410</v>
      </c>
      <c r="U77" s="39" t="s">
        <v>35</v>
      </c>
    </row>
    <row r="78" s="40" customFormat="true" ht="34.3" hidden="false" customHeight="true" outlineLevel="0" collapsed="false">
      <c r="A78" s="32" t="n">
        <v>66</v>
      </c>
      <c r="B78" s="43" t="s">
        <v>31</v>
      </c>
      <c r="C78" s="43" t="s">
        <v>32</v>
      </c>
      <c r="D78" s="49" t="s">
        <v>43</v>
      </c>
      <c r="E78" s="53" t="s">
        <v>77</v>
      </c>
      <c r="F78" s="43" t="n">
        <v>51</v>
      </c>
      <c r="G78" s="44"/>
      <c r="H78" s="44"/>
      <c r="I78" s="43" t="n">
        <v>1957</v>
      </c>
      <c r="J78" s="45" t="n">
        <v>587.4</v>
      </c>
      <c r="K78" s="45" t="n">
        <v>568.95</v>
      </c>
      <c r="L78" s="45" t="n">
        <v>568.95</v>
      </c>
      <c r="M78" s="46" t="n">
        <v>32</v>
      </c>
      <c r="N78" s="47" t="n">
        <v>6199362.21</v>
      </c>
      <c r="O78" s="34" t="n">
        <v>0</v>
      </c>
      <c r="P78" s="34" t="n">
        <v>0</v>
      </c>
      <c r="Q78" s="34" t="n">
        <v>0</v>
      </c>
      <c r="R78" s="48" t="n">
        <v>6199362.21</v>
      </c>
      <c r="S78" s="34" t="n">
        <v>10896</v>
      </c>
      <c r="T78" s="35" t="n">
        <v>16309</v>
      </c>
      <c r="U78" s="39" t="s">
        <v>35</v>
      </c>
    </row>
    <row r="79" s="40" customFormat="true" ht="34.3" hidden="false" customHeight="true" outlineLevel="0" collapsed="false">
      <c r="A79" s="32" t="n">
        <v>67</v>
      </c>
      <c r="B79" s="43" t="s">
        <v>31</v>
      </c>
      <c r="C79" s="43" t="s">
        <v>32</v>
      </c>
      <c r="D79" s="49" t="s">
        <v>43</v>
      </c>
      <c r="E79" s="52" t="s">
        <v>77</v>
      </c>
      <c r="F79" s="43" t="n">
        <v>7</v>
      </c>
      <c r="G79" s="44"/>
      <c r="H79" s="44"/>
      <c r="I79" s="43" t="n">
        <v>1969</v>
      </c>
      <c r="J79" s="45" t="n">
        <v>4560.6</v>
      </c>
      <c r="K79" s="45" t="n">
        <v>4521.1</v>
      </c>
      <c r="L79" s="45" t="n">
        <v>4521.1</v>
      </c>
      <c r="M79" s="46" t="n">
        <v>149</v>
      </c>
      <c r="N79" s="47" t="n">
        <v>23687813.35</v>
      </c>
      <c r="O79" s="34" t="n">
        <v>0</v>
      </c>
      <c r="P79" s="34" t="n">
        <v>0</v>
      </c>
      <c r="Q79" s="34" t="n">
        <v>0</v>
      </c>
      <c r="R79" s="48" t="n">
        <v>23687813.35</v>
      </c>
      <c r="S79" s="34" t="n">
        <v>5239</v>
      </c>
      <c r="T79" s="35" t="n">
        <v>21555</v>
      </c>
      <c r="U79" s="39" t="s">
        <v>35</v>
      </c>
    </row>
    <row r="80" s="40" customFormat="true" ht="34.3" hidden="false" customHeight="true" outlineLevel="0" collapsed="false">
      <c r="A80" s="32" t="n">
        <v>68</v>
      </c>
      <c r="B80" s="43" t="s">
        <v>31</v>
      </c>
      <c r="C80" s="43" t="s">
        <v>32</v>
      </c>
      <c r="D80" s="49" t="s">
        <v>43</v>
      </c>
      <c r="E80" s="33" t="s">
        <v>78</v>
      </c>
      <c r="F80" s="33" t="n">
        <v>9</v>
      </c>
      <c r="G80" s="33"/>
      <c r="H80" s="33"/>
      <c r="I80" s="33" t="n">
        <v>1918</v>
      </c>
      <c r="J80" s="34" t="n">
        <v>593.09</v>
      </c>
      <c r="K80" s="34" t="n">
        <v>223.6</v>
      </c>
      <c r="L80" s="34" t="n">
        <v>223.6</v>
      </c>
      <c r="M80" s="35" t="n">
        <v>19</v>
      </c>
      <c r="N80" s="47" t="n">
        <v>12875939.43</v>
      </c>
      <c r="O80" s="34" t="n">
        <v>0</v>
      </c>
      <c r="P80" s="34" t="n">
        <v>0</v>
      </c>
      <c r="Q80" s="34" t="n">
        <v>0</v>
      </c>
      <c r="R80" s="48" t="n">
        <v>12875939.43</v>
      </c>
      <c r="S80" s="34" t="n">
        <v>57585</v>
      </c>
      <c r="T80" s="35" t="n">
        <v>139017</v>
      </c>
      <c r="U80" s="39" t="s">
        <v>35</v>
      </c>
    </row>
    <row r="81" s="40" customFormat="true" ht="34.3" hidden="false" customHeight="true" outlineLevel="0" collapsed="false">
      <c r="A81" s="32" t="n">
        <v>69</v>
      </c>
      <c r="B81" s="43" t="s">
        <v>31</v>
      </c>
      <c r="C81" s="43" t="s">
        <v>32</v>
      </c>
      <c r="D81" s="49" t="s">
        <v>43</v>
      </c>
      <c r="E81" s="33" t="s">
        <v>79</v>
      </c>
      <c r="F81" s="64" t="n">
        <v>58</v>
      </c>
      <c r="G81" s="33"/>
      <c r="H81" s="33"/>
      <c r="I81" s="33" t="n">
        <v>1952</v>
      </c>
      <c r="J81" s="34" t="n">
        <v>518.1</v>
      </c>
      <c r="K81" s="34" t="n">
        <v>511.9</v>
      </c>
      <c r="L81" s="34" t="n">
        <v>511.9</v>
      </c>
      <c r="M81" s="35" t="n">
        <v>28</v>
      </c>
      <c r="N81" s="47" t="n">
        <v>5267271.39</v>
      </c>
      <c r="O81" s="34" t="n">
        <v>0</v>
      </c>
      <c r="P81" s="34" t="n">
        <v>0</v>
      </c>
      <c r="Q81" s="34" t="n">
        <v>0</v>
      </c>
      <c r="R81" s="48" t="n">
        <v>5267271.39</v>
      </c>
      <c r="S81" s="34" t="n">
        <v>10290</v>
      </c>
      <c r="T81" s="35" t="n">
        <v>10968</v>
      </c>
      <c r="U81" s="39" t="s">
        <v>35</v>
      </c>
    </row>
    <row r="82" s="40" customFormat="true" ht="34.3" hidden="false" customHeight="true" outlineLevel="0" collapsed="false">
      <c r="A82" s="32" t="n">
        <v>70</v>
      </c>
      <c r="B82" s="43" t="s">
        <v>31</v>
      </c>
      <c r="C82" s="43" t="s">
        <v>32</v>
      </c>
      <c r="D82" s="49" t="s">
        <v>43</v>
      </c>
      <c r="E82" s="33" t="s">
        <v>79</v>
      </c>
      <c r="F82" s="33" t="n">
        <v>72</v>
      </c>
      <c r="G82" s="33"/>
      <c r="H82" s="33"/>
      <c r="I82" s="33" t="n">
        <v>2000</v>
      </c>
      <c r="J82" s="34" t="n">
        <v>8105.6</v>
      </c>
      <c r="K82" s="34" t="n">
        <v>5788.31</v>
      </c>
      <c r="L82" s="34" t="n">
        <v>5788.31</v>
      </c>
      <c r="M82" s="35" t="n">
        <v>231</v>
      </c>
      <c r="N82" s="47" t="n">
        <v>19186800</v>
      </c>
      <c r="O82" s="34" t="n">
        <v>0</v>
      </c>
      <c r="P82" s="34" t="n">
        <v>0</v>
      </c>
      <c r="Q82" s="34" t="n">
        <v>0</v>
      </c>
      <c r="R82" s="48" t="n">
        <v>19186800</v>
      </c>
      <c r="S82" s="34" t="n">
        <v>3315</v>
      </c>
      <c r="T82" s="35" t="n">
        <v>3594</v>
      </c>
      <c r="U82" s="39" t="s">
        <v>35</v>
      </c>
    </row>
    <row r="83" s="40" customFormat="true" ht="34.3" hidden="false" customHeight="true" outlineLevel="0" collapsed="false">
      <c r="A83" s="32" t="n">
        <v>71</v>
      </c>
      <c r="B83" s="65" t="s">
        <v>31</v>
      </c>
      <c r="C83" s="65" t="s">
        <v>32</v>
      </c>
      <c r="D83" s="66" t="s">
        <v>43</v>
      </c>
      <c r="E83" s="67" t="s">
        <v>80</v>
      </c>
      <c r="F83" s="67" t="n">
        <v>18</v>
      </c>
      <c r="G83" s="67" t="n">
        <v>1</v>
      </c>
      <c r="H83" s="67"/>
      <c r="I83" s="67" t="n">
        <v>1974</v>
      </c>
      <c r="J83" s="68" t="n">
        <v>875.3</v>
      </c>
      <c r="K83" s="68" t="n">
        <v>802.7</v>
      </c>
      <c r="L83" s="68" t="n">
        <v>802.7</v>
      </c>
      <c r="M83" s="69" t="n">
        <v>56</v>
      </c>
      <c r="N83" s="70" t="n">
        <v>928782.28</v>
      </c>
      <c r="O83" s="68" t="n">
        <v>0</v>
      </c>
      <c r="P83" s="68" t="n">
        <v>0</v>
      </c>
      <c r="Q83" s="68" t="n">
        <v>0</v>
      </c>
      <c r="R83" s="71" t="n">
        <v>928782.28</v>
      </c>
      <c r="S83" s="68" t="n">
        <v>1157</v>
      </c>
      <c r="T83" s="69" t="n">
        <v>13957</v>
      </c>
      <c r="U83" s="72" t="s">
        <v>35</v>
      </c>
    </row>
    <row r="84" s="40" customFormat="true" ht="34.3" hidden="false" customHeight="true" outlineLevel="0" collapsed="false">
      <c r="A84" s="32" t="n">
        <v>72</v>
      </c>
      <c r="B84" s="43" t="s">
        <v>31</v>
      </c>
      <c r="C84" s="43" t="s">
        <v>32</v>
      </c>
      <c r="D84" s="49" t="s">
        <v>43</v>
      </c>
      <c r="E84" s="33" t="s">
        <v>81</v>
      </c>
      <c r="F84" s="33" t="n">
        <v>119</v>
      </c>
      <c r="G84" s="33"/>
      <c r="H84" s="33"/>
      <c r="I84" s="33" t="n">
        <v>1889</v>
      </c>
      <c r="J84" s="34" t="n">
        <v>625.31</v>
      </c>
      <c r="K84" s="34" t="n">
        <v>268.31</v>
      </c>
      <c r="L84" s="34" t="n">
        <v>268.31</v>
      </c>
      <c r="M84" s="35" t="n">
        <v>19</v>
      </c>
      <c r="N84" s="47" t="n">
        <v>910560</v>
      </c>
      <c r="O84" s="34" t="n">
        <v>0</v>
      </c>
      <c r="P84" s="34" t="n">
        <v>0</v>
      </c>
      <c r="Q84" s="34" t="n">
        <v>0</v>
      </c>
      <c r="R84" s="48" t="n">
        <v>910560</v>
      </c>
      <c r="S84" s="34" t="n">
        <v>3394</v>
      </c>
      <c r="T84" s="35" t="n">
        <v>11562</v>
      </c>
      <c r="U84" s="39" t="s">
        <v>35</v>
      </c>
    </row>
    <row r="85" s="40" customFormat="true" ht="34.3" hidden="false" customHeight="true" outlineLevel="0" collapsed="false">
      <c r="A85" s="32" t="n">
        <v>73</v>
      </c>
      <c r="B85" s="43" t="s">
        <v>31</v>
      </c>
      <c r="C85" s="43" t="s">
        <v>32</v>
      </c>
      <c r="D85" s="49" t="s">
        <v>43</v>
      </c>
      <c r="E85" s="33" t="s">
        <v>81</v>
      </c>
      <c r="F85" s="33" t="n">
        <v>154</v>
      </c>
      <c r="G85" s="33"/>
      <c r="H85" s="33"/>
      <c r="I85" s="33" t="n">
        <v>1918</v>
      </c>
      <c r="J85" s="34" t="n">
        <v>343.9</v>
      </c>
      <c r="K85" s="34" t="n">
        <v>151</v>
      </c>
      <c r="L85" s="34" t="n">
        <v>151</v>
      </c>
      <c r="M85" s="35" t="n">
        <v>12</v>
      </c>
      <c r="N85" s="47" t="n">
        <v>910560</v>
      </c>
      <c r="O85" s="34" t="n">
        <v>0</v>
      </c>
      <c r="P85" s="34" t="n">
        <v>0</v>
      </c>
      <c r="Q85" s="34" t="n">
        <v>0</v>
      </c>
      <c r="R85" s="48" t="n">
        <v>910560</v>
      </c>
      <c r="S85" s="34" t="n">
        <v>6030</v>
      </c>
      <c r="T85" s="35" t="n">
        <v>11299</v>
      </c>
      <c r="U85" s="39" t="s">
        <v>35</v>
      </c>
    </row>
    <row r="86" s="40" customFormat="true" ht="34.3" hidden="false" customHeight="true" outlineLevel="0" collapsed="false">
      <c r="A86" s="32" t="n">
        <v>74</v>
      </c>
      <c r="B86" s="65" t="s">
        <v>31</v>
      </c>
      <c r="C86" s="65" t="s">
        <v>32</v>
      </c>
      <c r="D86" s="66" t="s">
        <v>43</v>
      </c>
      <c r="E86" s="33" t="s">
        <v>81</v>
      </c>
      <c r="F86" s="33" t="n">
        <v>160</v>
      </c>
      <c r="G86" s="33"/>
      <c r="H86" s="33"/>
      <c r="I86" s="33" t="n">
        <v>1993</v>
      </c>
      <c r="J86" s="34" t="n">
        <v>2001.1</v>
      </c>
      <c r="K86" s="34" t="n">
        <v>1149.8</v>
      </c>
      <c r="L86" s="34" t="n">
        <v>1149.8</v>
      </c>
      <c r="M86" s="35" t="n">
        <v>83</v>
      </c>
      <c r="N86" s="47" t="n">
        <v>12791200</v>
      </c>
      <c r="O86" s="34" t="n">
        <v>0</v>
      </c>
      <c r="P86" s="34" t="n">
        <v>0</v>
      </c>
      <c r="Q86" s="34" t="n">
        <v>0</v>
      </c>
      <c r="R86" s="48" t="n">
        <v>12791200</v>
      </c>
      <c r="S86" s="34" t="n">
        <v>11125</v>
      </c>
      <c r="T86" s="35" t="n">
        <v>12060</v>
      </c>
      <c r="U86" s="39" t="s">
        <v>35</v>
      </c>
    </row>
    <row r="87" s="40" customFormat="true" ht="34.3" hidden="false" customHeight="true" outlineLevel="0" collapsed="false">
      <c r="A87" s="32" t="n">
        <v>75</v>
      </c>
      <c r="B87" s="43" t="s">
        <v>31</v>
      </c>
      <c r="C87" s="43" t="s">
        <v>32</v>
      </c>
      <c r="D87" s="49" t="s">
        <v>43</v>
      </c>
      <c r="E87" s="33" t="s">
        <v>81</v>
      </c>
      <c r="F87" s="33" t="n">
        <v>38</v>
      </c>
      <c r="G87" s="33"/>
      <c r="H87" s="33"/>
      <c r="I87" s="33" t="n">
        <v>1999</v>
      </c>
      <c r="J87" s="34" t="n">
        <v>4163.6</v>
      </c>
      <c r="K87" s="34" t="n">
        <v>3035.1</v>
      </c>
      <c r="L87" s="34" t="n">
        <v>3035.1</v>
      </c>
      <c r="M87" s="35" t="n">
        <v>56</v>
      </c>
      <c r="N87" s="47" t="n">
        <v>12791200</v>
      </c>
      <c r="O87" s="34" t="n">
        <v>0</v>
      </c>
      <c r="P87" s="34" t="n">
        <v>0</v>
      </c>
      <c r="Q87" s="34" t="n">
        <v>0</v>
      </c>
      <c r="R87" s="48" t="n">
        <v>12791200</v>
      </c>
      <c r="S87" s="34" t="n">
        <v>4214</v>
      </c>
      <c r="T87" s="35" t="n">
        <v>4569</v>
      </c>
      <c r="U87" s="39" t="s">
        <v>35</v>
      </c>
    </row>
    <row r="88" s="40" customFormat="true" ht="34.3" hidden="false" customHeight="true" outlineLevel="0" collapsed="false">
      <c r="A88" s="32" t="n">
        <v>76</v>
      </c>
      <c r="B88" s="33" t="s">
        <v>31</v>
      </c>
      <c r="C88" s="33" t="s">
        <v>32</v>
      </c>
      <c r="D88" s="33" t="s">
        <v>43</v>
      </c>
      <c r="E88" s="33" t="s">
        <v>82</v>
      </c>
      <c r="F88" s="33" t="n">
        <v>10</v>
      </c>
      <c r="G88" s="33"/>
      <c r="H88" s="33"/>
      <c r="I88" s="33" t="n">
        <v>1917</v>
      </c>
      <c r="J88" s="34" t="n">
        <v>965.9</v>
      </c>
      <c r="K88" s="34" t="n">
        <v>685.5</v>
      </c>
      <c r="L88" s="34" t="n">
        <v>685.5</v>
      </c>
      <c r="M88" s="35" t="n">
        <v>14</v>
      </c>
      <c r="N88" s="47" t="n">
        <v>886058.7</v>
      </c>
      <c r="O88" s="34" t="n">
        <v>0</v>
      </c>
      <c r="P88" s="34" t="n">
        <v>0</v>
      </c>
      <c r="Q88" s="34" t="n">
        <v>0</v>
      </c>
      <c r="R88" s="48" t="n">
        <v>886058.7</v>
      </c>
      <c r="S88" s="34" t="n">
        <v>1293</v>
      </c>
      <c r="T88" s="35" t="n">
        <v>5522</v>
      </c>
      <c r="U88" s="39" t="s">
        <v>35</v>
      </c>
    </row>
    <row r="89" s="40" customFormat="true" ht="34.3" hidden="false" customHeight="true" outlineLevel="0" collapsed="false">
      <c r="A89" s="32" t="n">
        <v>77</v>
      </c>
      <c r="B89" s="33" t="s">
        <v>31</v>
      </c>
      <c r="C89" s="33" t="s">
        <v>32</v>
      </c>
      <c r="D89" s="33" t="s">
        <v>43</v>
      </c>
      <c r="E89" s="33" t="s">
        <v>82</v>
      </c>
      <c r="F89" s="33" t="s">
        <v>83</v>
      </c>
      <c r="G89" s="33"/>
      <c r="H89" s="33"/>
      <c r="I89" s="33" t="n">
        <v>1879</v>
      </c>
      <c r="J89" s="34" t="n">
        <v>355.64</v>
      </c>
      <c r="K89" s="34" t="n">
        <v>175.84</v>
      </c>
      <c r="L89" s="34" t="n">
        <v>175.84</v>
      </c>
      <c r="M89" s="35" t="n">
        <v>8</v>
      </c>
      <c r="N89" s="47" t="n">
        <v>553882.79</v>
      </c>
      <c r="O89" s="34" t="n">
        <v>0</v>
      </c>
      <c r="P89" s="34" t="n">
        <v>0</v>
      </c>
      <c r="Q89" s="34" t="n">
        <v>0</v>
      </c>
      <c r="R89" s="48" t="n">
        <v>553882.79</v>
      </c>
      <c r="S89" s="34" t="n">
        <v>3150</v>
      </c>
      <c r="T89" s="35" t="n">
        <v>17960</v>
      </c>
      <c r="U89" s="39" t="s">
        <v>35</v>
      </c>
    </row>
    <row r="90" s="40" customFormat="true" ht="34.3" hidden="false" customHeight="true" outlineLevel="0" collapsed="false">
      <c r="A90" s="32" t="n">
        <v>78</v>
      </c>
      <c r="B90" s="33" t="s">
        <v>31</v>
      </c>
      <c r="C90" s="33" t="s">
        <v>32</v>
      </c>
      <c r="D90" s="33" t="s">
        <v>43</v>
      </c>
      <c r="E90" s="33" t="s">
        <v>82</v>
      </c>
      <c r="F90" s="64" t="n">
        <v>21</v>
      </c>
      <c r="G90" s="33"/>
      <c r="H90" s="33"/>
      <c r="I90" s="33" t="n">
        <v>1880</v>
      </c>
      <c r="J90" s="34" t="n">
        <v>442.4</v>
      </c>
      <c r="K90" s="34" t="n">
        <v>296.9</v>
      </c>
      <c r="L90" s="34" t="n">
        <v>296.9</v>
      </c>
      <c r="M90" s="35" t="n">
        <v>14</v>
      </c>
      <c r="N90" s="47" t="n">
        <v>633471.21</v>
      </c>
      <c r="O90" s="34" t="n">
        <v>0</v>
      </c>
      <c r="P90" s="34" t="n">
        <v>0</v>
      </c>
      <c r="Q90" s="34" t="n">
        <v>0</v>
      </c>
      <c r="R90" s="48" t="n">
        <v>633471.21</v>
      </c>
      <c r="S90" s="34" t="n">
        <v>2134</v>
      </c>
      <c r="T90" s="35" t="n">
        <v>13232</v>
      </c>
      <c r="U90" s="39" t="s">
        <v>35</v>
      </c>
    </row>
    <row r="91" s="40" customFormat="true" ht="34.3" hidden="false" customHeight="true" outlineLevel="0" collapsed="false">
      <c r="A91" s="32" t="n">
        <v>79</v>
      </c>
      <c r="B91" s="33" t="s">
        <v>31</v>
      </c>
      <c r="C91" s="33" t="s">
        <v>32</v>
      </c>
      <c r="D91" s="33" t="s">
        <v>43</v>
      </c>
      <c r="E91" s="33" t="s">
        <v>82</v>
      </c>
      <c r="F91" s="33" t="n">
        <v>22</v>
      </c>
      <c r="G91" s="33"/>
      <c r="H91" s="33"/>
      <c r="I91" s="33" t="n">
        <v>1958</v>
      </c>
      <c r="J91" s="34" t="n">
        <v>1304.4</v>
      </c>
      <c r="K91" s="34" t="n">
        <v>1201.2</v>
      </c>
      <c r="L91" s="34" t="n">
        <v>1201.2</v>
      </c>
      <c r="M91" s="35" t="n">
        <v>38</v>
      </c>
      <c r="N91" s="47" t="n">
        <v>1196578.29</v>
      </c>
      <c r="O91" s="34" t="n">
        <v>0</v>
      </c>
      <c r="P91" s="34" t="n">
        <v>0</v>
      </c>
      <c r="Q91" s="34" t="n">
        <v>0</v>
      </c>
      <c r="R91" s="48" t="n">
        <v>1196578.29</v>
      </c>
      <c r="S91" s="34" t="n">
        <v>996</v>
      </c>
      <c r="T91" s="35" t="n">
        <v>4256</v>
      </c>
      <c r="U91" s="39" t="s">
        <v>35</v>
      </c>
    </row>
    <row r="92" s="40" customFormat="true" ht="34.3" hidden="false" customHeight="true" outlineLevel="0" collapsed="false">
      <c r="A92" s="32" t="n">
        <v>80</v>
      </c>
      <c r="B92" s="33" t="s">
        <v>31</v>
      </c>
      <c r="C92" s="33" t="s">
        <v>32</v>
      </c>
      <c r="D92" s="33" t="s">
        <v>43</v>
      </c>
      <c r="E92" s="33" t="s">
        <v>82</v>
      </c>
      <c r="F92" s="33" t="n">
        <v>25</v>
      </c>
      <c r="G92" s="33"/>
      <c r="H92" s="33"/>
      <c r="I92" s="33" t="n">
        <v>1934</v>
      </c>
      <c r="J92" s="34" t="n">
        <v>1151.5</v>
      </c>
      <c r="K92" s="34" t="n">
        <v>972.8</v>
      </c>
      <c r="L92" s="34" t="n">
        <v>972.8</v>
      </c>
      <c r="M92" s="35" t="n">
        <v>46</v>
      </c>
      <c r="N92" s="47" t="n">
        <v>1283957.01</v>
      </c>
      <c r="O92" s="34" t="n">
        <v>0</v>
      </c>
      <c r="P92" s="34" t="n">
        <v>0</v>
      </c>
      <c r="Q92" s="34" t="n">
        <v>0</v>
      </c>
      <c r="R92" s="48" t="n">
        <v>1283957.01</v>
      </c>
      <c r="S92" s="34" t="n">
        <v>1320</v>
      </c>
      <c r="T92" s="35" t="n">
        <v>10511</v>
      </c>
      <c r="U92" s="39" t="s">
        <v>35</v>
      </c>
    </row>
    <row r="93" s="40" customFormat="true" ht="34.3" hidden="false" customHeight="true" outlineLevel="0" collapsed="false">
      <c r="A93" s="32" t="n">
        <v>81</v>
      </c>
      <c r="B93" s="33" t="s">
        <v>31</v>
      </c>
      <c r="C93" s="33" t="s">
        <v>32</v>
      </c>
      <c r="D93" s="33" t="s">
        <v>43</v>
      </c>
      <c r="E93" s="33" t="s">
        <v>82</v>
      </c>
      <c r="F93" s="33" t="n">
        <v>27</v>
      </c>
      <c r="G93" s="33"/>
      <c r="H93" s="33"/>
      <c r="I93" s="33" t="n">
        <v>1978</v>
      </c>
      <c r="J93" s="34" t="n">
        <v>1830.7</v>
      </c>
      <c r="K93" s="34" t="n">
        <v>1692</v>
      </c>
      <c r="L93" s="34" t="n">
        <v>1692</v>
      </c>
      <c r="M93" s="35" t="n">
        <v>58</v>
      </c>
      <c r="N93" s="47" t="n">
        <v>1907014.33</v>
      </c>
      <c r="O93" s="34" t="n">
        <v>0</v>
      </c>
      <c r="P93" s="34" t="n">
        <v>0</v>
      </c>
      <c r="Q93" s="34" t="n">
        <v>0</v>
      </c>
      <c r="R93" s="48" t="n">
        <v>1907014.33</v>
      </c>
      <c r="S93" s="34" t="n">
        <v>1127</v>
      </c>
      <c r="T93" s="35" t="n">
        <v>9608</v>
      </c>
      <c r="U93" s="39" t="s">
        <v>35</v>
      </c>
    </row>
    <row r="94" s="40" customFormat="true" ht="34.3" hidden="false" customHeight="true" outlineLevel="0" collapsed="false">
      <c r="A94" s="32" t="n">
        <v>82</v>
      </c>
      <c r="B94" s="33" t="s">
        <v>31</v>
      </c>
      <c r="C94" s="33" t="s">
        <v>32</v>
      </c>
      <c r="D94" s="33" t="s">
        <v>43</v>
      </c>
      <c r="E94" s="33" t="s">
        <v>82</v>
      </c>
      <c r="F94" s="33" t="n">
        <v>29</v>
      </c>
      <c r="G94" s="33"/>
      <c r="H94" s="33"/>
      <c r="I94" s="33" t="n">
        <v>1937</v>
      </c>
      <c r="J94" s="34" t="n">
        <v>2220.8</v>
      </c>
      <c r="K94" s="34" t="n">
        <v>2089.44</v>
      </c>
      <c r="L94" s="34" t="n">
        <v>2089.44</v>
      </c>
      <c r="M94" s="35" t="n">
        <v>73</v>
      </c>
      <c r="N94" s="47" t="n">
        <v>2037228.67</v>
      </c>
      <c r="O94" s="34" t="n">
        <v>0</v>
      </c>
      <c r="P94" s="34" t="n">
        <v>0</v>
      </c>
      <c r="Q94" s="34" t="n">
        <v>0</v>
      </c>
      <c r="R94" s="48" t="n">
        <v>2037228.67</v>
      </c>
      <c r="S94" s="34" t="n">
        <v>975</v>
      </c>
      <c r="T94" s="35" t="n">
        <v>4165</v>
      </c>
      <c r="U94" s="39" t="s">
        <v>35</v>
      </c>
    </row>
    <row r="95" s="40" customFormat="true" ht="34.3" hidden="false" customHeight="true" outlineLevel="0" collapsed="false">
      <c r="A95" s="32" t="n">
        <v>83</v>
      </c>
      <c r="B95" s="33" t="s">
        <v>31</v>
      </c>
      <c r="C95" s="33" t="s">
        <v>32</v>
      </c>
      <c r="D95" s="33" t="s">
        <v>43</v>
      </c>
      <c r="E95" s="33" t="s">
        <v>82</v>
      </c>
      <c r="F95" s="33" t="s">
        <v>84</v>
      </c>
      <c r="G95" s="33"/>
      <c r="H95" s="33"/>
      <c r="I95" s="33" t="n">
        <v>1917</v>
      </c>
      <c r="J95" s="34" t="n">
        <v>1291</v>
      </c>
      <c r="K95" s="34" t="n">
        <v>1074.2</v>
      </c>
      <c r="L95" s="34" t="n">
        <v>1074.2</v>
      </c>
      <c r="M95" s="35" t="n">
        <v>42</v>
      </c>
      <c r="N95" s="47" t="n">
        <v>10120972.41</v>
      </c>
      <c r="O95" s="34" t="n">
        <v>0</v>
      </c>
      <c r="P95" s="34" t="n">
        <v>0</v>
      </c>
      <c r="Q95" s="34" t="n">
        <v>0</v>
      </c>
      <c r="R95" s="48" t="n">
        <v>10120972.41</v>
      </c>
      <c r="S95" s="34" t="n">
        <v>9422</v>
      </c>
      <c r="T95" s="35" t="n">
        <v>19088</v>
      </c>
      <c r="U95" s="39" t="s">
        <v>35</v>
      </c>
    </row>
    <row r="96" s="40" customFormat="true" ht="34.3" hidden="false" customHeight="true" outlineLevel="0" collapsed="false">
      <c r="A96" s="32" t="n">
        <v>84</v>
      </c>
      <c r="B96" s="32" t="s">
        <v>31</v>
      </c>
      <c r="C96" s="32" t="s">
        <v>32</v>
      </c>
      <c r="D96" s="32" t="s">
        <v>43</v>
      </c>
      <c r="E96" s="33" t="s">
        <v>85</v>
      </c>
      <c r="F96" s="33" t="n">
        <v>13</v>
      </c>
      <c r="G96" s="33"/>
      <c r="H96" s="33"/>
      <c r="I96" s="33" t="n">
        <v>1964</v>
      </c>
      <c r="J96" s="34" t="n">
        <v>1625.82</v>
      </c>
      <c r="K96" s="34" t="n">
        <v>1418</v>
      </c>
      <c r="L96" s="34" t="n">
        <v>1418</v>
      </c>
      <c r="M96" s="35" t="n">
        <v>243</v>
      </c>
      <c r="N96" s="47" t="n">
        <v>6839061.11</v>
      </c>
      <c r="O96" s="34" t="n">
        <v>0</v>
      </c>
      <c r="P96" s="34" t="n">
        <v>0</v>
      </c>
      <c r="Q96" s="34" t="n">
        <v>0</v>
      </c>
      <c r="R96" s="48" t="n">
        <v>6839061.11</v>
      </c>
      <c r="S96" s="34" t="n">
        <v>4823</v>
      </c>
      <c r="T96" s="35" t="n">
        <v>10658</v>
      </c>
      <c r="U96" s="39" t="s">
        <v>35</v>
      </c>
    </row>
    <row r="97" s="40" customFormat="true" ht="34.3" hidden="false" customHeight="true" outlineLevel="0" collapsed="false">
      <c r="A97" s="32" t="n">
        <v>85</v>
      </c>
      <c r="B97" s="33" t="s">
        <v>31</v>
      </c>
      <c r="C97" s="33" t="s">
        <v>32</v>
      </c>
      <c r="D97" s="33" t="s">
        <v>43</v>
      </c>
      <c r="E97" s="33" t="s">
        <v>85</v>
      </c>
      <c r="F97" s="33" t="n">
        <v>49</v>
      </c>
      <c r="G97" s="33"/>
      <c r="H97" s="33"/>
      <c r="I97" s="33" t="n">
        <v>1948</v>
      </c>
      <c r="J97" s="34" t="n">
        <v>538.6</v>
      </c>
      <c r="K97" s="34" t="n">
        <v>455.8</v>
      </c>
      <c r="L97" s="34" t="n">
        <v>455.8</v>
      </c>
      <c r="M97" s="35" t="n">
        <v>26</v>
      </c>
      <c r="N97" s="47" t="n">
        <v>986619.66</v>
      </c>
      <c r="O97" s="34" t="n">
        <v>0</v>
      </c>
      <c r="P97" s="34" t="n">
        <v>0</v>
      </c>
      <c r="Q97" s="34" t="n">
        <v>0</v>
      </c>
      <c r="R97" s="48" t="n">
        <v>986619.66</v>
      </c>
      <c r="S97" s="34" t="n">
        <v>2165</v>
      </c>
      <c r="T97" s="35" t="n">
        <v>15124</v>
      </c>
      <c r="U97" s="39" t="s">
        <v>35</v>
      </c>
    </row>
    <row r="98" s="40" customFormat="true" ht="34.3" hidden="false" customHeight="true" outlineLevel="0" collapsed="false">
      <c r="A98" s="32" t="n">
        <v>86</v>
      </c>
      <c r="B98" s="43" t="s">
        <v>31</v>
      </c>
      <c r="C98" s="43" t="s">
        <v>32</v>
      </c>
      <c r="D98" s="43" t="s">
        <v>43</v>
      </c>
      <c r="E98" s="33" t="s">
        <v>86</v>
      </c>
      <c r="F98" s="33" t="n">
        <v>11</v>
      </c>
      <c r="G98" s="33"/>
      <c r="H98" s="33"/>
      <c r="I98" s="33" t="n">
        <v>1976</v>
      </c>
      <c r="J98" s="34" t="n">
        <v>4583.25</v>
      </c>
      <c r="K98" s="34" t="n">
        <v>4562.6</v>
      </c>
      <c r="L98" s="34" t="n">
        <v>4562.6</v>
      </c>
      <c r="M98" s="35" t="n">
        <v>205</v>
      </c>
      <c r="N98" s="47" t="n">
        <v>18807217.62</v>
      </c>
      <c r="O98" s="34" t="n">
        <v>0</v>
      </c>
      <c r="P98" s="45" t="n">
        <v>0</v>
      </c>
      <c r="Q98" s="45" t="n">
        <v>0</v>
      </c>
      <c r="R98" s="48" t="n">
        <v>18807217.62</v>
      </c>
      <c r="S98" s="34" t="n">
        <v>4122</v>
      </c>
      <c r="T98" s="35" t="n">
        <v>9324</v>
      </c>
      <c r="U98" s="39" t="s">
        <v>35</v>
      </c>
    </row>
    <row r="99" s="40" customFormat="true" ht="34.3" hidden="false" customHeight="true" outlineLevel="0" collapsed="false">
      <c r="A99" s="32" t="n">
        <v>87</v>
      </c>
      <c r="B99" s="43" t="s">
        <v>31</v>
      </c>
      <c r="C99" s="43" t="s">
        <v>32</v>
      </c>
      <c r="D99" s="43" t="s">
        <v>43</v>
      </c>
      <c r="E99" s="33" t="s">
        <v>86</v>
      </c>
      <c r="F99" s="33" t="n">
        <v>35</v>
      </c>
      <c r="G99" s="33"/>
      <c r="H99" s="33"/>
      <c r="I99" s="33" t="n">
        <v>1992</v>
      </c>
      <c r="J99" s="34" t="n">
        <v>5358.8</v>
      </c>
      <c r="K99" s="34" t="n">
        <v>5034.1</v>
      </c>
      <c r="L99" s="34" t="n">
        <v>5034.1</v>
      </c>
      <c r="M99" s="35" t="n">
        <v>221</v>
      </c>
      <c r="N99" s="47" t="n">
        <v>6395600</v>
      </c>
      <c r="O99" s="34" t="n">
        <v>0</v>
      </c>
      <c r="P99" s="45" t="n">
        <v>0</v>
      </c>
      <c r="Q99" s="45" t="n">
        <v>0</v>
      </c>
      <c r="R99" s="48" t="n">
        <v>6395600</v>
      </c>
      <c r="S99" s="34" t="n">
        <v>1270</v>
      </c>
      <c r="T99" s="35" t="n">
        <v>1377</v>
      </c>
      <c r="U99" s="39" t="s">
        <v>35</v>
      </c>
    </row>
    <row r="100" s="40" customFormat="true" ht="34.3" hidden="false" customHeight="true" outlineLevel="0" collapsed="false">
      <c r="A100" s="32" t="n">
        <v>88</v>
      </c>
      <c r="B100" s="43" t="s">
        <v>31</v>
      </c>
      <c r="C100" s="43" t="s">
        <v>32</v>
      </c>
      <c r="D100" s="49" t="s">
        <v>43</v>
      </c>
      <c r="E100" s="33" t="s">
        <v>87</v>
      </c>
      <c r="F100" s="33" t="n">
        <v>54</v>
      </c>
      <c r="G100" s="33"/>
      <c r="H100" s="33"/>
      <c r="I100" s="33" t="n">
        <v>1971</v>
      </c>
      <c r="J100" s="34" t="n">
        <v>4690.2</v>
      </c>
      <c r="K100" s="34" t="n">
        <v>4580.8</v>
      </c>
      <c r="L100" s="34" t="n">
        <v>4580.8</v>
      </c>
      <c r="M100" s="35" t="n">
        <v>194</v>
      </c>
      <c r="N100" s="47" t="n">
        <v>2537210.58</v>
      </c>
      <c r="O100" s="34" t="n">
        <v>0</v>
      </c>
      <c r="P100" s="45" t="n">
        <v>0</v>
      </c>
      <c r="Q100" s="45" t="n">
        <v>0</v>
      </c>
      <c r="R100" s="48" t="n">
        <v>2537210.58</v>
      </c>
      <c r="S100" s="34" t="n">
        <v>554</v>
      </c>
      <c r="T100" s="35" t="n">
        <v>8025</v>
      </c>
      <c r="U100" s="39" t="s">
        <v>35</v>
      </c>
    </row>
    <row r="101" s="40" customFormat="true" ht="34.3" hidden="false" customHeight="true" outlineLevel="0" collapsed="false">
      <c r="A101" s="32" t="n">
        <v>89</v>
      </c>
      <c r="B101" s="43" t="s">
        <v>31</v>
      </c>
      <c r="C101" s="43" t="s">
        <v>32</v>
      </c>
      <c r="D101" s="49" t="s">
        <v>43</v>
      </c>
      <c r="E101" s="33" t="s">
        <v>87</v>
      </c>
      <c r="F101" s="33" t="n">
        <v>56</v>
      </c>
      <c r="G101" s="33"/>
      <c r="H101" s="33"/>
      <c r="I101" s="33" t="n">
        <v>1972</v>
      </c>
      <c r="J101" s="34" t="n">
        <v>3429.8</v>
      </c>
      <c r="K101" s="34" t="n">
        <v>3264.8</v>
      </c>
      <c r="L101" s="34" t="n">
        <v>3264.8</v>
      </c>
      <c r="M101" s="35" t="n">
        <v>136</v>
      </c>
      <c r="N101" s="47" t="n">
        <v>1855384.6</v>
      </c>
      <c r="O101" s="34" t="n">
        <v>0</v>
      </c>
      <c r="P101" s="45" t="n">
        <v>0</v>
      </c>
      <c r="Q101" s="45" t="n">
        <v>0</v>
      </c>
      <c r="R101" s="48" t="n">
        <v>1855384.6</v>
      </c>
      <c r="S101" s="34" t="n">
        <v>568</v>
      </c>
      <c r="T101" s="35" t="n">
        <v>8234</v>
      </c>
      <c r="U101" s="39" t="s">
        <v>35</v>
      </c>
    </row>
    <row r="102" s="40" customFormat="true" ht="34.3" hidden="false" customHeight="true" outlineLevel="0" collapsed="false">
      <c r="A102" s="32" t="n">
        <v>90</v>
      </c>
      <c r="B102" s="43" t="s">
        <v>31</v>
      </c>
      <c r="C102" s="43" t="s">
        <v>32</v>
      </c>
      <c r="D102" s="49" t="s">
        <v>43</v>
      </c>
      <c r="E102" s="33" t="s">
        <v>87</v>
      </c>
      <c r="F102" s="33" t="n">
        <v>58</v>
      </c>
      <c r="G102" s="33"/>
      <c r="H102" s="33"/>
      <c r="I102" s="33" t="n">
        <v>1971</v>
      </c>
      <c r="J102" s="34" t="n">
        <v>3469.02</v>
      </c>
      <c r="K102" s="34" t="n">
        <v>3368.72</v>
      </c>
      <c r="L102" s="34" t="n">
        <v>3368.72</v>
      </c>
      <c r="M102" s="35" t="n">
        <v>112</v>
      </c>
      <c r="N102" s="47" t="n">
        <v>1731179.74</v>
      </c>
      <c r="O102" s="34" t="n">
        <v>0</v>
      </c>
      <c r="P102" s="45" t="n">
        <v>0</v>
      </c>
      <c r="Q102" s="45" t="n">
        <v>0</v>
      </c>
      <c r="R102" s="48" t="n">
        <v>1731179.74</v>
      </c>
      <c r="S102" s="34" t="n">
        <v>514</v>
      </c>
      <c r="T102" s="35" t="n">
        <v>8071</v>
      </c>
      <c r="U102" s="39" t="s">
        <v>35</v>
      </c>
    </row>
    <row r="103" s="40" customFormat="true" ht="34.3" hidden="false" customHeight="true" outlineLevel="0" collapsed="false">
      <c r="A103" s="32" t="n">
        <v>91</v>
      </c>
      <c r="B103" s="43" t="s">
        <v>31</v>
      </c>
      <c r="C103" s="43" t="s">
        <v>32</v>
      </c>
      <c r="D103" s="49" t="s">
        <v>43</v>
      </c>
      <c r="E103" s="33" t="s">
        <v>88</v>
      </c>
      <c r="F103" s="33" t="n">
        <v>3</v>
      </c>
      <c r="G103" s="33"/>
      <c r="H103" s="33"/>
      <c r="I103" s="33" t="n">
        <v>1917</v>
      </c>
      <c r="J103" s="34" t="n">
        <v>478.9</v>
      </c>
      <c r="K103" s="34" t="n">
        <v>470.6</v>
      </c>
      <c r="L103" s="34" t="n">
        <v>470.6</v>
      </c>
      <c r="M103" s="35" t="n">
        <v>12</v>
      </c>
      <c r="N103" s="47" t="n">
        <v>11237524.25</v>
      </c>
      <c r="O103" s="34" t="n">
        <v>0</v>
      </c>
      <c r="P103" s="45" t="n">
        <v>0</v>
      </c>
      <c r="Q103" s="45" t="n">
        <v>0</v>
      </c>
      <c r="R103" s="48" t="n">
        <v>11237524.25</v>
      </c>
      <c r="S103" s="34" t="n">
        <v>23879</v>
      </c>
      <c r="T103" s="35" t="n">
        <v>61935</v>
      </c>
      <c r="U103" s="39" t="s">
        <v>35</v>
      </c>
    </row>
    <row r="104" s="40" customFormat="true" ht="34.3" hidden="false" customHeight="true" outlineLevel="0" collapsed="false">
      <c r="A104" s="32" t="n">
        <v>92</v>
      </c>
      <c r="B104" s="43" t="s">
        <v>31</v>
      </c>
      <c r="C104" s="43" t="s">
        <v>32</v>
      </c>
      <c r="D104" s="49" t="s">
        <v>43</v>
      </c>
      <c r="E104" s="33" t="s">
        <v>88</v>
      </c>
      <c r="F104" s="33" t="n">
        <v>5</v>
      </c>
      <c r="G104" s="33"/>
      <c r="H104" s="33"/>
      <c r="I104" s="33" t="n">
        <v>1917</v>
      </c>
      <c r="J104" s="34" t="n">
        <v>317.5</v>
      </c>
      <c r="K104" s="34" t="n">
        <v>317.5</v>
      </c>
      <c r="L104" s="34" t="n">
        <v>317.5</v>
      </c>
      <c r="M104" s="35" t="n">
        <v>14</v>
      </c>
      <c r="N104" s="47" t="n">
        <v>6790538.32</v>
      </c>
      <c r="O104" s="34" t="n">
        <v>0</v>
      </c>
      <c r="P104" s="45" t="n">
        <v>0</v>
      </c>
      <c r="Q104" s="45" t="n">
        <v>0</v>
      </c>
      <c r="R104" s="48" t="n">
        <v>6790538.32</v>
      </c>
      <c r="S104" s="34" t="n">
        <v>21388</v>
      </c>
      <c r="T104" s="35" t="n">
        <v>47267</v>
      </c>
      <c r="U104" s="39" t="s">
        <v>35</v>
      </c>
    </row>
    <row r="105" s="40" customFormat="true" ht="34.3" hidden="false" customHeight="true" outlineLevel="0" collapsed="false">
      <c r="A105" s="32" t="n">
        <v>93</v>
      </c>
      <c r="B105" s="43" t="s">
        <v>31</v>
      </c>
      <c r="C105" s="43" t="s">
        <v>32</v>
      </c>
      <c r="D105" s="49" t="s">
        <v>43</v>
      </c>
      <c r="E105" s="33" t="s">
        <v>89</v>
      </c>
      <c r="F105" s="33" t="n">
        <v>3</v>
      </c>
      <c r="G105" s="33"/>
      <c r="H105" s="33"/>
      <c r="I105" s="33" t="n">
        <v>1974</v>
      </c>
      <c r="J105" s="34" t="n">
        <v>3508.2</v>
      </c>
      <c r="K105" s="34" t="n">
        <v>2717.4</v>
      </c>
      <c r="L105" s="34" t="n">
        <v>2717.4</v>
      </c>
      <c r="M105" s="35" t="n">
        <v>120</v>
      </c>
      <c r="N105" s="47" t="n">
        <v>15565485.31</v>
      </c>
      <c r="O105" s="34" t="n">
        <v>0</v>
      </c>
      <c r="P105" s="45" t="n">
        <v>0</v>
      </c>
      <c r="Q105" s="45" t="n">
        <v>0</v>
      </c>
      <c r="R105" s="48" t="n">
        <v>15565485.31</v>
      </c>
      <c r="S105" s="34" t="n">
        <v>5728</v>
      </c>
      <c r="T105" s="35" t="n">
        <v>6105</v>
      </c>
      <c r="U105" s="39" t="s">
        <v>35</v>
      </c>
    </row>
    <row r="106" s="40" customFormat="true" ht="34.3" hidden="false" customHeight="true" outlineLevel="0" collapsed="false">
      <c r="A106" s="32" t="n">
        <v>94</v>
      </c>
      <c r="B106" s="43" t="s">
        <v>31</v>
      </c>
      <c r="C106" s="43" t="s">
        <v>32</v>
      </c>
      <c r="D106" s="49" t="s">
        <v>43</v>
      </c>
      <c r="E106" s="33" t="s">
        <v>90</v>
      </c>
      <c r="F106" s="33" t="n">
        <v>25</v>
      </c>
      <c r="G106" s="33"/>
      <c r="H106" s="33"/>
      <c r="I106" s="33" t="n">
        <v>1982</v>
      </c>
      <c r="J106" s="34" t="n">
        <v>6808</v>
      </c>
      <c r="K106" s="34" t="n">
        <v>3788</v>
      </c>
      <c r="L106" s="34" t="n">
        <v>3788</v>
      </c>
      <c r="M106" s="35" t="n">
        <v>145</v>
      </c>
      <c r="N106" s="47" t="n">
        <v>27676970.88</v>
      </c>
      <c r="O106" s="34" t="n">
        <v>0</v>
      </c>
      <c r="P106" s="45" t="n">
        <v>0</v>
      </c>
      <c r="Q106" s="45" t="n">
        <v>0</v>
      </c>
      <c r="R106" s="48" t="n">
        <v>27676970.88</v>
      </c>
      <c r="S106" s="34" t="n">
        <v>7306</v>
      </c>
      <c r="T106" s="35" t="n">
        <v>28174</v>
      </c>
      <c r="U106" s="39" t="s">
        <v>35</v>
      </c>
    </row>
    <row r="107" s="40" customFormat="true" ht="34.3" hidden="false" customHeight="true" outlineLevel="0" collapsed="false">
      <c r="A107" s="32" t="n">
        <v>95</v>
      </c>
      <c r="B107" s="43" t="s">
        <v>31</v>
      </c>
      <c r="C107" s="43" t="s">
        <v>32</v>
      </c>
      <c r="D107" s="49" t="s">
        <v>43</v>
      </c>
      <c r="E107" s="33" t="s">
        <v>91</v>
      </c>
      <c r="F107" s="33" t="n">
        <v>13</v>
      </c>
      <c r="G107" s="33"/>
      <c r="H107" s="33"/>
      <c r="I107" s="33" t="n">
        <v>1936</v>
      </c>
      <c r="J107" s="34" t="n">
        <v>4492.3</v>
      </c>
      <c r="K107" s="34" t="n">
        <v>2058.5</v>
      </c>
      <c r="L107" s="34" t="n">
        <v>2058.5</v>
      </c>
      <c r="M107" s="35" t="n">
        <v>147</v>
      </c>
      <c r="N107" s="47" t="n">
        <v>62778789.52</v>
      </c>
      <c r="O107" s="34" t="n">
        <v>0</v>
      </c>
      <c r="P107" s="45" t="n">
        <v>0</v>
      </c>
      <c r="Q107" s="45" t="n">
        <v>0</v>
      </c>
      <c r="R107" s="48" t="n">
        <v>62778789.52</v>
      </c>
      <c r="S107" s="34" t="n">
        <v>30497</v>
      </c>
      <c r="T107" s="35" t="n">
        <v>81064</v>
      </c>
      <c r="U107" s="39" t="s">
        <v>35</v>
      </c>
    </row>
    <row r="108" s="40" customFormat="true" ht="34.3" hidden="false" customHeight="true" outlineLevel="0" collapsed="false">
      <c r="A108" s="32" t="n">
        <v>96</v>
      </c>
      <c r="B108" s="43" t="s">
        <v>92</v>
      </c>
      <c r="C108" s="43" t="s">
        <v>93</v>
      </c>
      <c r="D108" s="49" t="s">
        <v>43</v>
      </c>
      <c r="E108" s="33" t="s">
        <v>94</v>
      </c>
      <c r="F108" s="33" t="n">
        <v>6</v>
      </c>
      <c r="G108" s="33"/>
      <c r="H108" s="33"/>
      <c r="I108" s="41" t="n">
        <v>1930</v>
      </c>
      <c r="J108" s="38" t="n">
        <v>514.6</v>
      </c>
      <c r="K108" s="38" t="n">
        <v>500.3</v>
      </c>
      <c r="L108" s="38" t="n">
        <v>500.3</v>
      </c>
      <c r="M108" s="42" t="n">
        <v>11</v>
      </c>
      <c r="N108" s="47" t="n">
        <v>11073454.07</v>
      </c>
      <c r="O108" s="34" t="n">
        <v>0</v>
      </c>
      <c r="P108" s="45" t="n">
        <v>0</v>
      </c>
      <c r="Q108" s="45" t="n">
        <v>0</v>
      </c>
      <c r="R108" s="48" t="n">
        <v>11073454.07</v>
      </c>
      <c r="S108" s="38" t="n">
        <v>22134</v>
      </c>
      <c r="T108" s="35" t="n">
        <v>48890</v>
      </c>
      <c r="U108" s="39" t="s">
        <v>35</v>
      </c>
    </row>
    <row r="109" s="40" customFormat="true" ht="34.3" hidden="false" customHeight="true" outlineLevel="0" collapsed="false">
      <c r="A109" s="32" t="n">
        <v>97</v>
      </c>
      <c r="B109" s="43" t="s">
        <v>95</v>
      </c>
      <c r="C109" s="43" t="s">
        <v>96</v>
      </c>
      <c r="D109" s="49" t="s">
        <v>97</v>
      </c>
      <c r="E109" s="33" t="s">
        <v>98</v>
      </c>
      <c r="F109" s="33" t="n">
        <v>2</v>
      </c>
      <c r="G109" s="33"/>
      <c r="H109" s="33"/>
      <c r="I109" s="33" t="n">
        <v>1956</v>
      </c>
      <c r="J109" s="34" t="n">
        <v>931.9</v>
      </c>
      <c r="K109" s="34" t="n">
        <v>634.2</v>
      </c>
      <c r="L109" s="34" t="n">
        <v>634.2</v>
      </c>
      <c r="M109" s="35" t="n">
        <v>43</v>
      </c>
      <c r="N109" s="47" t="n">
        <v>9474112.81</v>
      </c>
      <c r="O109" s="34" t="n">
        <v>0</v>
      </c>
      <c r="P109" s="45" t="n">
        <v>0</v>
      </c>
      <c r="Q109" s="45" t="n">
        <v>0</v>
      </c>
      <c r="R109" s="48" t="n">
        <v>9474112.81</v>
      </c>
      <c r="S109" s="38" t="n">
        <v>14939</v>
      </c>
      <c r="T109" s="35" t="n">
        <v>15923</v>
      </c>
      <c r="U109" s="39" t="s">
        <v>35</v>
      </c>
    </row>
    <row r="110" s="40" customFormat="true" ht="34.3" hidden="false" customHeight="true" outlineLevel="0" collapsed="false">
      <c r="A110" s="32" t="n">
        <v>98</v>
      </c>
      <c r="B110" s="43" t="s">
        <v>99</v>
      </c>
      <c r="C110" s="43" t="s">
        <v>100</v>
      </c>
      <c r="D110" s="49"/>
      <c r="E110" s="33"/>
      <c r="F110" s="33" t="n">
        <v>1</v>
      </c>
      <c r="G110" s="33"/>
      <c r="H110" s="33"/>
      <c r="I110" s="33" t="n">
        <v>1954</v>
      </c>
      <c r="J110" s="34" t="n">
        <v>403</v>
      </c>
      <c r="K110" s="34" t="n">
        <v>383.9</v>
      </c>
      <c r="L110" s="34" t="n">
        <v>383.9</v>
      </c>
      <c r="M110" s="35" t="n">
        <v>43</v>
      </c>
      <c r="N110" s="47" t="n">
        <v>9297593</v>
      </c>
      <c r="O110" s="34" t="n">
        <v>0</v>
      </c>
      <c r="P110" s="45" t="n">
        <v>0</v>
      </c>
      <c r="Q110" s="45" t="n">
        <v>0</v>
      </c>
      <c r="R110" s="48" t="n">
        <v>9297593</v>
      </c>
      <c r="S110" s="38" t="n">
        <v>24219</v>
      </c>
      <c r="T110" s="35" t="n">
        <v>54167</v>
      </c>
      <c r="U110" s="39" t="s">
        <v>35</v>
      </c>
    </row>
    <row r="111" s="40" customFormat="true" ht="34.3" hidden="false" customHeight="true" outlineLevel="0" collapsed="false">
      <c r="A111" s="32" t="n">
        <v>99</v>
      </c>
      <c r="B111" s="43" t="s">
        <v>99</v>
      </c>
      <c r="C111" s="43" t="s">
        <v>100</v>
      </c>
      <c r="D111" s="49"/>
      <c r="E111" s="33"/>
      <c r="F111" s="33" t="n">
        <v>2</v>
      </c>
      <c r="G111" s="33"/>
      <c r="H111" s="33"/>
      <c r="I111" s="41" t="n">
        <v>1954</v>
      </c>
      <c r="J111" s="38" t="n">
        <v>404</v>
      </c>
      <c r="K111" s="38" t="n">
        <v>267.9</v>
      </c>
      <c r="L111" s="38" t="n">
        <v>267.9</v>
      </c>
      <c r="M111" s="42" t="n">
        <v>31</v>
      </c>
      <c r="N111" s="47" t="n">
        <v>9306991.32</v>
      </c>
      <c r="O111" s="34" t="n">
        <v>0</v>
      </c>
      <c r="P111" s="45" t="n">
        <v>0</v>
      </c>
      <c r="Q111" s="45" t="n">
        <v>0</v>
      </c>
      <c r="R111" s="48" t="n">
        <v>9306991.32</v>
      </c>
      <c r="S111" s="38" t="n">
        <v>34741</v>
      </c>
      <c r="T111" s="35" t="n">
        <v>77745</v>
      </c>
      <c r="U111" s="39" t="s">
        <v>35</v>
      </c>
    </row>
    <row r="112" s="40" customFormat="true" ht="34.3" hidden="false" customHeight="true" outlineLevel="0" collapsed="false">
      <c r="A112" s="32" t="n">
        <v>100</v>
      </c>
      <c r="B112" s="73" t="s">
        <v>99</v>
      </c>
      <c r="C112" s="74" t="s">
        <v>100</v>
      </c>
      <c r="D112" s="41"/>
      <c r="E112" s="59"/>
      <c r="F112" s="41" t="n">
        <v>4</v>
      </c>
      <c r="G112" s="41"/>
      <c r="H112" s="41"/>
      <c r="I112" s="41" t="n">
        <v>1954</v>
      </c>
      <c r="J112" s="38" t="n">
        <v>401.3</v>
      </c>
      <c r="K112" s="38" t="n">
        <v>270.1</v>
      </c>
      <c r="L112" s="38" t="n">
        <v>270.1</v>
      </c>
      <c r="M112" s="42" t="n">
        <v>22</v>
      </c>
      <c r="N112" s="47" t="n">
        <v>9598826.37</v>
      </c>
      <c r="O112" s="34" t="n">
        <v>0</v>
      </c>
      <c r="P112" s="45" t="n">
        <v>0</v>
      </c>
      <c r="Q112" s="45" t="n">
        <v>0</v>
      </c>
      <c r="R112" s="48" t="n">
        <v>9598826.37</v>
      </c>
      <c r="S112" s="38" t="n">
        <v>35538</v>
      </c>
      <c r="T112" s="35" t="n">
        <v>82569</v>
      </c>
      <c r="U112" s="39" t="s">
        <v>35</v>
      </c>
    </row>
    <row r="113" s="82" customFormat="true" ht="34.3" hidden="false" customHeight="true" outlineLevel="0" collapsed="false">
      <c r="A113" s="75" t="s">
        <v>101</v>
      </c>
      <c r="B113" s="75"/>
      <c r="C113" s="75"/>
      <c r="D113" s="76"/>
      <c r="E113" s="77"/>
      <c r="F113" s="76"/>
      <c r="G113" s="76"/>
      <c r="H113" s="76"/>
      <c r="I113" s="78" t="s">
        <v>102</v>
      </c>
      <c r="J113" s="79" t="n">
        <f aca="false">SUM(J13:J112)</f>
        <v>187020.25</v>
      </c>
      <c r="K113" s="79" t="n">
        <f aca="false">SUM(K13:K112)</f>
        <v>149584</v>
      </c>
      <c r="L113" s="79" t="n">
        <f aca="false">SUM(L13:L112)</f>
        <v>149584</v>
      </c>
      <c r="M113" s="80" t="n">
        <f aca="false">SUM(M13:M112)</f>
        <v>6407</v>
      </c>
      <c r="N113" s="79" t="n">
        <f aca="false">SUM(N13:N112)</f>
        <v>881945771.17</v>
      </c>
      <c r="O113" s="79" t="n">
        <f aca="false">SUM(O13:O112)</f>
        <v>0</v>
      </c>
      <c r="P113" s="79" t="n">
        <f aca="false">SUM(P13:P112)</f>
        <v>0</v>
      </c>
      <c r="Q113" s="79" t="n">
        <f aca="false">SUM(Q13:Q112)</f>
        <v>0</v>
      </c>
      <c r="R113" s="79" t="n">
        <f aca="false">SUM(R13:R112)</f>
        <v>881945771.17</v>
      </c>
      <c r="S113" s="81" t="s">
        <v>102</v>
      </c>
      <c r="T113" s="81" t="s">
        <v>102</v>
      </c>
      <c r="U113" s="81" t="s">
        <v>102</v>
      </c>
    </row>
    <row r="114" s="82" customFormat="true" ht="34.3" hidden="false" customHeight="true" outlineLevel="0" collapsed="false">
      <c r="A114" s="83" t="s">
        <v>103</v>
      </c>
      <c r="B114" s="83"/>
      <c r="C114" s="83"/>
      <c r="D114" s="76"/>
      <c r="E114" s="77"/>
      <c r="F114" s="76"/>
      <c r="G114" s="76"/>
      <c r="H114" s="76"/>
      <c r="I114" s="78"/>
      <c r="J114" s="79"/>
      <c r="K114" s="79"/>
      <c r="L114" s="79"/>
      <c r="M114" s="80"/>
      <c r="N114" s="79"/>
      <c r="O114" s="79"/>
      <c r="P114" s="79"/>
      <c r="Q114" s="79"/>
      <c r="R114" s="79"/>
      <c r="S114" s="81"/>
      <c r="T114" s="81"/>
      <c r="U114" s="81"/>
    </row>
    <row r="115" s="82" customFormat="true" ht="34.3" hidden="false" customHeight="true" outlineLevel="0" collapsed="false">
      <c r="A115" s="73" t="n">
        <v>1</v>
      </c>
      <c r="B115" s="43" t="s">
        <v>31</v>
      </c>
      <c r="C115" s="43" t="s">
        <v>32</v>
      </c>
      <c r="D115" s="49" t="s">
        <v>104</v>
      </c>
      <c r="E115" s="59" t="s">
        <v>105</v>
      </c>
      <c r="F115" s="41" t="n">
        <v>37</v>
      </c>
      <c r="G115" s="41"/>
      <c r="H115" s="84"/>
      <c r="I115" s="41" t="n">
        <v>1964</v>
      </c>
      <c r="J115" s="38" t="n">
        <v>1612.7</v>
      </c>
      <c r="K115" s="38" t="n">
        <v>1610</v>
      </c>
      <c r="L115" s="38" t="n">
        <v>1610</v>
      </c>
      <c r="M115" s="42" t="n">
        <v>71</v>
      </c>
      <c r="N115" s="38" t="n">
        <v>7042027.32</v>
      </c>
      <c r="O115" s="38" t="n">
        <v>0</v>
      </c>
      <c r="P115" s="38" t="n">
        <v>0</v>
      </c>
      <c r="Q115" s="38" t="n">
        <v>0</v>
      </c>
      <c r="R115" s="38" t="n">
        <v>7042027.32</v>
      </c>
      <c r="S115" s="38" t="n">
        <v>4374</v>
      </c>
      <c r="T115" s="42" t="n">
        <v>9301</v>
      </c>
      <c r="U115" s="85" t="s">
        <v>106</v>
      </c>
    </row>
    <row r="116" s="82" customFormat="true" ht="34.3" hidden="false" customHeight="true" outlineLevel="0" collapsed="false">
      <c r="A116" s="73" t="n">
        <v>2</v>
      </c>
      <c r="B116" s="43" t="s">
        <v>31</v>
      </c>
      <c r="C116" s="43" t="s">
        <v>32</v>
      </c>
      <c r="D116" s="49" t="s">
        <v>107</v>
      </c>
      <c r="E116" s="59" t="s">
        <v>108</v>
      </c>
      <c r="F116" s="41" t="n">
        <v>3</v>
      </c>
      <c r="G116" s="41"/>
      <c r="H116" s="84"/>
      <c r="I116" s="41" t="n">
        <v>1955</v>
      </c>
      <c r="J116" s="38" t="n">
        <v>2186.4</v>
      </c>
      <c r="K116" s="38" t="n">
        <v>2096.2</v>
      </c>
      <c r="L116" s="38" t="n">
        <v>2096.2</v>
      </c>
      <c r="M116" s="42" t="n">
        <v>75</v>
      </c>
      <c r="N116" s="38" t="n">
        <v>28114293.9</v>
      </c>
      <c r="O116" s="38" t="n">
        <v>0</v>
      </c>
      <c r="P116" s="38" t="n">
        <v>0</v>
      </c>
      <c r="Q116" s="38" t="n">
        <v>0</v>
      </c>
      <c r="R116" s="38" t="n">
        <v>28114293.9</v>
      </c>
      <c r="S116" s="38" t="n">
        <v>13412</v>
      </c>
      <c r="T116" s="42" t="n">
        <v>31186</v>
      </c>
      <c r="U116" s="85" t="s">
        <v>106</v>
      </c>
    </row>
    <row r="117" s="82" customFormat="true" ht="34.3" hidden="false" customHeight="true" outlineLevel="0" collapsed="false">
      <c r="A117" s="73" t="n">
        <v>3</v>
      </c>
      <c r="B117" s="43" t="s">
        <v>31</v>
      </c>
      <c r="C117" s="43" t="s">
        <v>32</v>
      </c>
      <c r="D117" s="49" t="s">
        <v>33</v>
      </c>
      <c r="E117" s="59" t="s">
        <v>34</v>
      </c>
      <c r="F117" s="86" t="n">
        <v>8</v>
      </c>
      <c r="G117" s="41"/>
      <c r="H117" s="84"/>
      <c r="I117" s="41" t="n">
        <v>1995</v>
      </c>
      <c r="J117" s="38" t="n">
        <v>7215.8</v>
      </c>
      <c r="K117" s="38" t="n">
        <v>7138.1</v>
      </c>
      <c r="L117" s="38" t="n">
        <v>7138.1</v>
      </c>
      <c r="M117" s="42" t="n">
        <v>289</v>
      </c>
      <c r="N117" s="38" t="n">
        <v>20191017.6</v>
      </c>
      <c r="O117" s="38" t="n">
        <v>0</v>
      </c>
      <c r="P117" s="38" t="n">
        <v>0</v>
      </c>
      <c r="Q117" s="38" t="n">
        <v>0</v>
      </c>
      <c r="R117" s="38" t="n">
        <v>20191017.6</v>
      </c>
      <c r="S117" s="38" t="n">
        <v>2829</v>
      </c>
      <c r="T117" s="42" t="n">
        <v>7929</v>
      </c>
      <c r="U117" s="85" t="s">
        <v>106</v>
      </c>
    </row>
    <row r="118" s="82" customFormat="true" ht="34.3" hidden="false" customHeight="true" outlineLevel="0" collapsed="false">
      <c r="A118" s="73" t="n">
        <v>4</v>
      </c>
      <c r="B118" s="65" t="s">
        <v>31</v>
      </c>
      <c r="C118" s="65" t="s">
        <v>32</v>
      </c>
      <c r="D118" s="66" t="s">
        <v>36</v>
      </c>
      <c r="E118" s="59" t="s">
        <v>109</v>
      </c>
      <c r="F118" s="41" t="n">
        <v>3</v>
      </c>
      <c r="G118" s="41"/>
      <c r="H118" s="84"/>
      <c r="I118" s="41" t="n">
        <v>1962</v>
      </c>
      <c r="J118" s="38" t="n">
        <v>1336.1</v>
      </c>
      <c r="K118" s="38" t="n">
        <v>1334.5</v>
      </c>
      <c r="L118" s="38" t="n">
        <v>1334.5</v>
      </c>
      <c r="M118" s="42" t="n">
        <v>44</v>
      </c>
      <c r="N118" s="38" t="n">
        <v>19309694.37</v>
      </c>
      <c r="O118" s="38" t="n">
        <v>0</v>
      </c>
      <c r="P118" s="38" t="n">
        <v>0</v>
      </c>
      <c r="Q118" s="38" t="n">
        <v>0</v>
      </c>
      <c r="R118" s="38" t="n">
        <v>19309694.37</v>
      </c>
      <c r="S118" s="38" t="n">
        <v>14470</v>
      </c>
      <c r="T118" s="42" t="n">
        <v>37480</v>
      </c>
      <c r="U118" s="85" t="s">
        <v>106</v>
      </c>
    </row>
    <row r="119" s="82" customFormat="true" ht="34.3" hidden="false" customHeight="true" outlineLevel="0" collapsed="false">
      <c r="A119" s="73" t="n">
        <v>5</v>
      </c>
      <c r="B119" s="33" t="s">
        <v>31</v>
      </c>
      <c r="C119" s="33" t="s">
        <v>32</v>
      </c>
      <c r="D119" s="33" t="s">
        <v>36</v>
      </c>
      <c r="E119" s="33" t="s">
        <v>37</v>
      </c>
      <c r="F119" s="33" t="n">
        <v>7</v>
      </c>
      <c r="G119" s="33"/>
      <c r="H119" s="33"/>
      <c r="I119" s="33" t="n">
        <v>1917</v>
      </c>
      <c r="J119" s="34" t="n">
        <v>338.9</v>
      </c>
      <c r="K119" s="34" t="n">
        <v>263.71</v>
      </c>
      <c r="L119" s="34" t="n">
        <v>263.71</v>
      </c>
      <c r="M119" s="35" t="n">
        <v>11</v>
      </c>
      <c r="N119" s="36" t="n">
        <v>8489917.29</v>
      </c>
      <c r="O119" s="34" t="n">
        <v>0</v>
      </c>
      <c r="P119" s="34" t="n">
        <v>0</v>
      </c>
      <c r="Q119" s="34" t="n">
        <v>0</v>
      </c>
      <c r="R119" s="37" t="n">
        <v>8489917.29</v>
      </c>
      <c r="S119" s="38" t="n">
        <v>32194</v>
      </c>
      <c r="T119" s="35" t="n">
        <v>74303</v>
      </c>
      <c r="U119" s="85" t="s">
        <v>106</v>
      </c>
    </row>
    <row r="120" s="82" customFormat="true" ht="34.3" hidden="false" customHeight="true" outlineLevel="0" collapsed="false">
      <c r="A120" s="73" t="n">
        <v>6</v>
      </c>
      <c r="B120" s="43" t="s">
        <v>31</v>
      </c>
      <c r="C120" s="43" t="s">
        <v>32</v>
      </c>
      <c r="D120" s="49" t="s">
        <v>43</v>
      </c>
      <c r="E120" s="59" t="s">
        <v>110</v>
      </c>
      <c r="F120" s="41" t="n">
        <v>18</v>
      </c>
      <c r="G120" s="41"/>
      <c r="H120" s="84"/>
      <c r="I120" s="41" t="n">
        <v>2001</v>
      </c>
      <c r="J120" s="38" t="n">
        <v>8189.6</v>
      </c>
      <c r="K120" s="38" t="n">
        <v>3865.8</v>
      </c>
      <c r="L120" s="38" t="n">
        <v>3865.8</v>
      </c>
      <c r="M120" s="42" t="n">
        <v>42</v>
      </c>
      <c r="N120" s="38" t="n">
        <v>6888169.6</v>
      </c>
      <c r="O120" s="38" t="n">
        <v>0</v>
      </c>
      <c r="P120" s="38" t="n">
        <v>0</v>
      </c>
      <c r="Q120" s="38" t="n">
        <v>0</v>
      </c>
      <c r="R120" s="38" t="n">
        <v>6888169.6</v>
      </c>
      <c r="S120" s="38" t="n">
        <v>1782</v>
      </c>
      <c r="T120" s="42" t="n">
        <v>12303</v>
      </c>
      <c r="U120" s="85" t="s">
        <v>106</v>
      </c>
    </row>
    <row r="121" s="82" customFormat="true" ht="34.3" hidden="false" customHeight="true" outlineLevel="0" collapsed="false">
      <c r="A121" s="73" t="n">
        <v>7</v>
      </c>
      <c r="B121" s="33" t="s">
        <v>31</v>
      </c>
      <c r="C121" s="33" t="s">
        <v>32</v>
      </c>
      <c r="D121" s="33" t="s">
        <v>43</v>
      </c>
      <c r="E121" s="33" t="s">
        <v>111</v>
      </c>
      <c r="F121" s="33" t="n">
        <v>124</v>
      </c>
      <c r="G121" s="33"/>
      <c r="H121" s="33"/>
      <c r="I121" s="33" t="n">
        <v>1978</v>
      </c>
      <c r="J121" s="34" t="n">
        <v>4470.3</v>
      </c>
      <c r="K121" s="34" t="n">
        <v>4354.7</v>
      </c>
      <c r="L121" s="34" t="n">
        <v>4354.7</v>
      </c>
      <c r="M121" s="35" t="n">
        <v>211</v>
      </c>
      <c r="N121" s="38" t="n">
        <v>18661285.02</v>
      </c>
      <c r="O121" s="38" t="n">
        <v>0</v>
      </c>
      <c r="P121" s="38" t="n">
        <v>0</v>
      </c>
      <c r="Q121" s="38" t="n">
        <v>0</v>
      </c>
      <c r="R121" s="38" t="n">
        <v>18661285.02</v>
      </c>
      <c r="S121" s="38" t="n">
        <v>4285</v>
      </c>
      <c r="T121" s="42" t="n">
        <v>9429</v>
      </c>
      <c r="U121" s="85" t="s">
        <v>106</v>
      </c>
    </row>
    <row r="122" s="82" customFormat="true" ht="34.3" hidden="false" customHeight="true" outlineLevel="0" collapsed="false">
      <c r="A122" s="73" t="n">
        <v>8</v>
      </c>
      <c r="B122" s="33" t="s">
        <v>31</v>
      </c>
      <c r="C122" s="33" t="s">
        <v>32</v>
      </c>
      <c r="D122" s="33" t="s">
        <v>43</v>
      </c>
      <c r="E122" s="33" t="s">
        <v>112</v>
      </c>
      <c r="F122" s="33" t="n">
        <v>1</v>
      </c>
      <c r="G122" s="33"/>
      <c r="H122" s="33" t="s">
        <v>39</v>
      </c>
      <c r="I122" s="33" t="n">
        <v>1959</v>
      </c>
      <c r="J122" s="34" t="n">
        <v>453.8</v>
      </c>
      <c r="K122" s="34" t="n">
        <v>430.5</v>
      </c>
      <c r="L122" s="34" t="n">
        <v>430.5</v>
      </c>
      <c r="M122" s="35" t="n">
        <v>15</v>
      </c>
      <c r="N122" s="38" t="n">
        <v>4787372.11</v>
      </c>
      <c r="O122" s="38" t="n">
        <v>0</v>
      </c>
      <c r="P122" s="38" t="n">
        <v>0</v>
      </c>
      <c r="Q122" s="38" t="n">
        <v>0</v>
      </c>
      <c r="R122" s="38" t="n">
        <v>4787372.11</v>
      </c>
      <c r="S122" s="38" t="n">
        <v>11120</v>
      </c>
      <c r="T122" s="42" t="n">
        <v>16063</v>
      </c>
      <c r="U122" s="85" t="s">
        <v>106</v>
      </c>
    </row>
    <row r="123" s="82" customFormat="true" ht="34.3" hidden="false" customHeight="true" outlineLevel="0" collapsed="false">
      <c r="A123" s="73" t="n">
        <v>9</v>
      </c>
      <c r="B123" s="33" t="s">
        <v>31</v>
      </c>
      <c r="C123" s="33" t="s">
        <v>32</v>
      </c>
      <c r="D123" s="33" t="s">
        <v>43</v>
      </c>
      <c r="E123" s="33" t="s">
        <v>46</v>
      </c>
      <c r="F123" s="33" t="n">
        <v>19</v>
      </c>
      <c r="G123" s="33"/>
      <c r="H123" s="33"/>
      <c r="I123" s="33" t="n">
        <v>1980</v>
      </c>
      <c r="J123" s="34" t="n">
        <v>7864.9</v>
      </c>
      <c r="K123" s="34" t="n">
        <v>6596.7</v>
      </c>
      <c r="L123" s="34" t="n">
        <v>6596.7</v>
      </c>
      <c r="M123" s="35" t="n">
        <v>320</v>
      </c>
      <c r="N123" s="38" t="n">
        <v>17856597.09</v>
      </c>
      <c r="O123" s="38" t="n">
        <v>0</v>
      </c>
      <c r="P123" s="38" t="n">
        <v>0</v>
      </c>
      <c r="Q123" s="38" t="n">
        <v>0</v>
      </c>
      <c r="R123" s="38" t="n">
        <v>17856597.09</v>
      </c>
      <c r="S123" s="38" t="n">
        <v>2707</v>
      </c>
      <c r="T123" s="42" t="n">
        <v>8652</v>
      </c>
      <c r="U123" s="85" t="s">
        <v>106</v>
      </c>
    </row>
    <row r="124" s="82" customFormat="true" ht="34.3" hidden="false" customHeight="true" outlineLevel="0" collapsed="false">
      <c r="A124" s="73" t="n">
        <v>10</v>
      </c>
      <c r="B124" s="33" t="s">
        <v>31</v>
      </c>
      <c r="C124" s="33" t="s">
        <v>32</v>
      </c>
      <c r="D124" s="33" t="s">
        <v>43</v>
      </c>
      <c r="E124" s="33" t="s">
        <v>47</v>
      </c>
      <c r="F124" s="33" t="n">
        <v>21</v>
      </c>
      <c r="G124" s="33"/>
      <c r="H124" s="33"/>
      <c r="I124" s="33" t="n">
        <v>1968</v>
      </c>
      <c r="J124" s="34" t="n">
        <v>3299.1</v>
      </c>
      <c r="K124" s="34" t="n">
        <v>3295.5</v>
      </c>
      <c r="L124" s="34" t="n">
        <v>3295.5</v>
      </c>
      <c r="M124" s="35" t="n">
        <v>108</v>
      </c>
      <c r="N124" s="38" t="n">
        <v>14189386.81</v>
      </c>
      <c r="O124" s="38" t="n">
        <v>0</v>
      </c>
      <c r="P124" s="38" t="n">
        <v>0</v>
      </c>
      <c r="Q124" s="38" t="n">
        <v>0</v>
      </c>
      <c r="R124" s="38" t="n">
        <v>14189386.81</v>
      </c>
      <c r="S124" s="38" t="n">
        <v>4306</v>
      </c>
      <c r="T124" s="42" t="n">
        <v>9306</v>
      </c>
      <c r="U124" s="85" t="s">
        <v>106</v>
      </c>
    </row>
    <row r="125" s="82" customFormat="true" ht="34.3" hidden="false" customHeight="true" outlineLevel="0" collapsed="false">
      <c r="A125" s="73" t="n">
        <v>11</v>
      </c>
      <c r="B125" s="33" t="s">
        <v>31</v>
      </c>
      <c r="C125" s="33" t="s">
        <v>32</v>
      </c>
      <c r="D125" s="33" t="s">
        <v>43</v>
      </c>
      <c r="E125" s="33" t="s">
        <v>113</v>
      </c>
      <c r="F125" s="33" t="n">
        <v>7</v>
      </c>
      <c r="G125" s="33"/>
      <c r="H125" s="33"/>
      <c r="I125" s="33" t="n">
        <v>1960</v>
      </c>
      <c r="J125" s="34" t="n">
        <v>1333.1</v>
      </c>
      <c r="K125" s="34" t="n">
        <v>1329.7</v>
      </c>
      <c r="L125" s="34" t="n">
        <v>1329.7</v>
      </c>
      <c r="M125" s="35" t="n">
        <v>51</v>
      </c>
      <c r="N125" s="38" t="n">
        <v>19319490.6</v>
      </c>
      <c r="O125" s="38" t="n">
        <v>0</v>
      </c>
      <c r="P125" s="38" t="n">
        <v>0</v>
      </c>
      <c r="Q125" s="38" t="n">
        <v>0</v>
      </c>
      <c r="R125" s="38" t="n">
        <v>19319490.6</v>
      </c>
      <c r="S125" s="38" t="n">
        <v>14529</v>
      </c>
      <c r="T125" s="42" t="n">
        <v>37618</v>
      </c>
      <c r="U125" s="85" t="s">
        <v>106</v>
      </c>
    </row>
    <row r="126" s="82" customFormat="true" ht="34.3" hidden="false" customHeight="true" outlineLevel="0" collapsed="false">
      <c r="A126" s="73" t="n">
        <v>12</v>
      </c>
      <c r="B126" s="33" t="s">
        <v>31</v>
      </c>
      <c r="C126" s="33" t="s">
        <v>32</v>
      </c>
      <c r="D126" s="33" t="s">
        <v>43</v>
      </c>
      <c r="E126" s="33" t="s">
        <v>114</v>
      </c>
      <c r="F126" s="33" t="n">
        <v>28</v>
      </c>
      <c r="G126" s="33"/>
      <c r="H126" s="33"/>
      <c r="I126" s="33" t="n">
        <v>1970</v>
      </c>
      <c r="J126" s="34" t="n">
        <v>3327.1</v>
      </c>
      <c r="K126" s="34" t="n">
        <v>3318.8</v>
      </c>
      <c r="L126" s="34" t="n">
        <v>3318.8</v>
      </c>
      <c r="M126" s="35" t="n">
        <v>109</v>
      </c>
      <c r="N126" s="38" t="n">
        <v>14302599.43</v>
      </c>
      <c r="O126" s="38" t="n">
        <v>0</v>
      </c>
      <c r="P126" s="38" t="n">
        <v>0</v>
      </c>
      <c r="Q126" s="38" t="n">
        <v>0</v>
      </c>
      <c r="R126" s="38" t="n">
        <v>14302599.43</v>
      </c>
      <c r="S126" s="38" t="n">
        <v>4310</v>
      </c>
      <c r="T126" s="42" t="n">
        <v>9317</v>
      </c>
      <c r="U126" s="85" t="s">
        <v>106</v>
      </c>
    </row>
    <row r="127" s="82" customFormat="true" ht="34.3" hidden="false" customHeight="true" outlineLevel="0" collapsed="false">
      <c r="A127" s="73" t="n">
        <v>13</v>
      </c>
      <c r="B127" s="33" t="s">
        <v>31</v>
      </c>
      <c r="C127" s="33" t="s">
        <v>32</v>
      </c>
      <c r="D127" s="33" t="s">
        <v>43</v>
      </c>
      <c r="E127" s="33" t="s">
        <v>115</v>
      </c>
      <c r="F127" s="33" t="n">
        <v>21</v>
      </c>
      <c r="G127" s="33"/>
      <c r="H127" s="33"/>
      <c r="I127" s="33" t="n">
        <v>1900</v>
      </c>
      <c r="J127" s="34" t="n">
        <v>435</v>
      </c>
      <c r="K127" s="34" t="n">
        <v>280.9</v>
      </c>
      <c r="L127" s="34" t="n">
        <v>280.9</v>
      </c>
      <c r="M127" s="35" t="n">
        <v>14</v>
      </c>
      <c r="N127" s="38" t="n">
        <v>9858490.11</v>
      </c>
      <c r="O127" s="38" t="n">
        <v>0</v>
      </c>
      <c r="P127" s="38" t="n">
        <v>0</v>
      </c>
      <c r="Q127" s="38" t="n">
        <v>0</v>
      </c>
      <c r="R127" s="38" t="n">
        <v>9858490.11</v>
      </c>
      <c r="S127" s="38" t="n">
        <v>35096</v>
      </c>
      <c r="T127" s="42" t="n">
        <v>76496</v>
      </c>
      <c r="U127" s="85" t="s">
        <v>106</v>
      </c>
    </row>
    <row r="128" s="82" customFormat="true" ht="34.3" hidden="false" customHeight="true" outlineLevel="0" collapsed="false">
      <c r="A128" s="73" t="n">
        <v>14</v>
      </c>
      <c r="B128" s="33" t="s">
        <v>31</v>
      </c>
      <c r="C128" s="33" t="s">
        <v>32</v>
      </c>
      <c r="D128" s="33" t="s">
        <v>43</v>
      </c>
      <c r="E128" s="33" t="s">
        <v>115</v>
      </c>
      <c r="F128" s="33" t="n">
        <v>23</v>
      </c>
      <c r="G128" s="33"/>
      <c r="H128" s="33"/>
      <c r="I128" s="33" t="n">
        <v>1900</v>
      </c>
      <c r="J128" s="34" t="n">
        <v>845.1</v>
      </c>
      <c r="K128" s="34" t="n">
        <v>328.1</v>
      </c>
      <c r="L128" s="34" t="n">
        <v>328.1</v>
      </c>
      <c r="M128" s="35" t="n">
        <v>28</v>
      </c>
      <c r="N128" s="38" t="n">
        <v>16051416.44</v>
      </c>
      <c r="O128" s="38" t="n">
        <v>0</v>
      </c>
      <c r="P128" s="38" t="n">
        <v>0</v>
      </c>
      <c r="Q128" s="38" t="n">
        <v>0</v>
      </c>
      <c r="R128" s="38" t="n">
        <v>16051416.44</v>
      </c>
      <c r="S128" s="38" t="n">
        <v>48922</v>
      </c>
      <c r="T128" s="42" t="n">
        <v>102781</v>
      </c>
      <c r="U128" s="85" t="s">
        <v>106</v>
      </c>
    </row>
    <row r="129" s="82" customFormat="true" ht="34.3" hidden="false" customHeight="true" outlineLevel="0" collapsed="false">
      <c r="A129" s="73" t="n">
        <v>15</v>
      </c>
      <c r="B129" s="33" t="s">
        <v>31</v>
      </c>
      <c r="C129" s="33" t="s">
        <v>32</v>
      </c>
      <c r="D129" s="33" t="s">
        <v>43</v>
      </c>
      <c r="E129" s="33" t="s">
        <v>52</v>
      </c>
      <c r="F129" s="33" t="n">
        <v>9</v>
      </c>
      <c r="G129" s="33"/>
      <c r="H129" s="33" t="s">
        <v>39</v>
      </c>
      <c r="I129" s="33" t="n">
        <v>1953</v>
      </c>
      <c r="J129" s="34" t="n">
        <v>628.7</v>
      </c>
      <c r="K129" s="34" t="n">
        <v>604.1</v>
      </c>
      <c r="L129" s="34" t="n">
        <v>604.1</v>
      </c>
      <c r="M129" s="35" t="n">
        <v>24</v>
      </c>
      <c r="N129" s="38" t="n">
        <v>12830005.49</v>
      </c>
      <c r="O129" s="38" t="n">
        <v>0</v>
      </c>
      <c r="P129" s="38" t="n">
        <v>0</v>
      </c>
      <c r="Q129" s="38" t="n">
        <v>0</v>
      </c>
      <c r="R129" s="38" t="n">
        <v>12830005.49</v>
      </c>
      <c r="S129" s="38" t="n">
        <v>21238</v>
      </c>
      <c r="T129" s="42" t="n">
        <v>45095</v>
      </c>
      <c r="U129" s="85" t="s">
        <v>106</v>
      </c>
    </row>
    <row r="130" s="82" customFormat="true" ht="34.3" hidden="false" customHeight="true" outlineLevel="0" collapsed="false">
      <c r="A130" s="73" t="n">
        <v>16</v>
      </c>
      <c r="B130" s="33" t="s">
        <v>31</v>
      </c>
      <c r="C130" s="33" t="s">
        <v>32</v>
      </c>
      <c r="D130" s="33" t="s">
        <v>43</v>
      </c>
      <c r="E130" s="33" t="s">
        <v>52</v>
      </c>
      <c r="F130" s="33" t="n">
        <v>9</v>
      </c>
      <c r="G130" s="33"/>
      <c r="H130" s="33" t="s">
        <v>71</v>
      </c>
      <c r="I130" s="33" t="n">
        <v>1956</v>
      </c>
      <c r="J130" s="34" t="n">
        <v>574.8</v>
      </c>
      <c r="K130" s="34" t="n">
        <v>556.2</v>
      </c>
      <c r="L130" s="34" t="n">
        <v>556.2</v>
      </c>
      <c r="M130" s="35" t="n">
        <v>20</v>
      </c>
      <c r="N130" s="38" t="n">
        <v>12359504.38</v>
      </c>
      <c r="O130" s="38" t="n">
        <v>0</v>
      </c>
      <c r="P130" s="38" t="n">
        <v>0</v>
      </c>
      <c r="Q130" s="38" t="n">
        <v>0</v>
      </c>
      <c r="R130" s="38" t="n">
        <v>12359504.38</v>
      </c>
      <c r="S130" s="38" t="n">
        <v>22221</v>
      </c>
      <c r="T130" s="42" t="n">
        <v>47147</v>
      </c>
      <c r="U130" s="85" t="s">
        <v>106</v>
      </c>
    </row>
    <row r="131" s="82" customFormat="true" ht="34.3" hidden="false" customHeight="true" outlineLevel="0" collapsed="false">
      <c r="A131" s="73" t="n">
        <v>17</v>
      </c>
      <c r="B131" s="43" t="s">
        <v>31</v>
      </c>
      <c r="C131" s="43" t="s">
        <v>32</v>
      </c>
      <c r="D131" s="49" t="s">
        <v>43</v>
      </c>
      <c r="E131" s="43" t="s">
        <v>52</v>
      </c>
      <c r="F131" s="43" t="n">
        <v>19</v>
      </c>
      <c r="G131" s="44"/>
      <c r="H131" s="44"/>
      <c r="I131" s="43" t="n">
        <v>1890</v>
      </c>
      <c r="J131" s="45" t="n">
        <v>327.2</v>
      </c>
      <c r="K131" s="45" t="n">
        <v>200.3</v>
      </c>
      <c r="L131" s="45" t="n">
        <v>200.3</v>
      </c>
      <c r="M131" s="46" t="n">
        <v>16</v>
      </c>
      <c r="N131" s="47" t="n">
        <v>510511.24</v>
      </c>
      <c r="O131" s="45" t="n">
        <v>0</v>
      </c>
      <c r="P131" s="45" t="n">
        <v>0</v>
      </c>
      <c r="Q131" s="45" t="n">
        <v>0</v>
      </c>
      <c r="R131" s="48" t="n">
        <v>510511.24</v>
      </c>
      <c r="S131" s="34" t="n">
        <v>2549</v>
      </c>
      <c r="T131" s="35" t="n">
        <v>12804</v>
      </c>
      <c r="U131" s="85" t="s">
        <v>106</v>
      </c>
    </row>
    <row r="132" s="82" customFormat="true" ht="34.3" hidden="false" customHeight="true" outlineLevel="0" collapsed="false">
      <c r="A132" s="73" t="n">
        <v>18</v>
      </c>
      <c r="B132" s="43" t="s">
        <v>31</v>
      </c>
      <c r="C132" s="43" t="s">
        <v>32</v>
      </c>
      <c r="D132" s="49" t="s">
        <v>43</v>
      </c>
      <c r="E132" s="52" t="s">
        <v>52</v>
      </c>
      <c r="F132" s="43" t="s">
        <v>116</v>
      </c>
      <c r="G132" s="44"/>
      <c r="H132" s="44"/>
      <c r="I132" s="43" t="n">
        <v>1917</v>
      </c>
      <c r="J132" s="45" t="n">
        <v>391.3</v>
      </c>
      <c r="K132" s="45" t="n">
        <v>324.01</v>
      </c>
      <c r="L132" s="45" t="n">
        <v>324.01</v>
      </c>
      <c r="M132" s="46" t="n">
        <v>13</v>
      </c>
      <c r="N132" s="47" t="n">
        <v>10375840.04</v>
      </c>
      <c r="O132" s="45" t="n">
        <v>0</v>
      </c>
      <c r="P132" s="45" t="n">
        <v>0</v>
      </c>
      <c r="Q132" s="45" t="n">
        <v>0</v>
      </c>
      <c r="R132" s="48" t="n">
        <v>10375840.04</v>
      </c>
      <c r="S132" s="34" t="n">
        <v>32023</v>
      </c>
      <c r="T132" s="35" t="n">
        <v>72510</v>
      </c>
      <c r="U132" s="85" t="s">
        <v>106</v>
      </c>
    </row>
    <row r="133" s="82" customFormat="true" ht="34.3" hidden="false" customHeight="true" outlineLevel="0" collapsed="false">
      <c r="A133" s="73" t="n">
        <v>19</v>
      </c>
      <c r="B133" s="43" t="s">
        <v>31</v>
      </c>
      <c r="C133" s="43" t="s">
        <v>32</v>
      </c>
      <c r="D133" s="49" t="s">
        <v>43</v>
      </c>
      <c r="E133" s="43" t="s">
        <v>52</v>
      </c>
      <c r="F133" s="43" t="n">
        <v>26</v>
      </c>
      <c r="G133" s="44"/>
      <c r="H133" s="44"/>
      <c r="I133" s="43" t="n">
        <v>1917</v>
      </c>
      <c r="J133" s="45" t="n">
        <v>651.5</v>
      </c>
      <c r="K133" s="45" t="n">
        <v>350.4</v>
      </c>
      <c r="L133" s="45" t="n">
        <v>350.4</v>
      </c>
      <c r="M133" s="46" t="n">
        <v>21</v>
      </c>
      <c r="N133" s="47" t="n">
        <v>14772264.58</v>
      </c>
      <c r="O133" s="45" t="n">
        <v>0</v>
      </c>
      <c r="P133" s="45" t="n">
        <v>0</v>
      </c>
      <c r="Q133" s="45" t="n">
        <v>0</v>
      </c>
      <c r="R133" s="48" t="n">
        <v>14772264.58</v>
      </c>
      <c r="S133" s="34" t="n">
        <v>42158</v>
      </c>
      <c r="T133" s="35" t="n">
        <v>96281</v>
      </c>
      <c r="U133" s="85" t="s">
        <v>106</v>
      </c>
    </row>
    <row r="134" s="82" customFormat="true" ht="34.3" hidden="false" customHeight="true" outlineLevel="0" collapsed="false">
      <c r="A134" s="73" t="n">
        <v>20</v>
      </c>
      <c r="B134" s="43" t="s">
        <v>31</v>
      </c>
      <c r="C134" s="43" t="s">
        <v>32</v>
      </c>
      <c r="D134" s="49" t="s">
        <v>43</v>
      </c>
      <c r="E134" s="43" t="s">
        <v>52</v>
      </c>
      <c r="F134" s="43" t="n">
        <v>27</v>
      </c>
      <c r="G134" s="44"/>
      <c r="H134" s="44"/>
      <c r="I134" s="43" t="n">
        <v>1899</v>
      </c>
      <c r="J134" s="45" t="n">
        <v>397.8</v>
      </c>
      <c r="K134" s="45" t="n">
        <v>271.2</v>
      </c>
      <c r="L134" s="45" t="n">
        <v>271.2</v>
      </c>
      <c r="M134" s="46" t="n">
        <v>13</v>
      </c>
      <c r="N134" s="47" t="n">
        <v>10501764.6</v>
      </c>
      <c r="O134" s="45" t="n">
        <v>0</v>
      </c>
      <c r="P134" s="45" t="n">
        <v>0</v>
      </c>
      <c r="Q134" s="45" t="n">
        <v>0</v>
      </c>
      <c r="R134" s="48" t="n">
        <v>10501764.6</v>
      </c>
      <c r="S134" s="34" t="n">
        <v>38723</v>
      </c>
      <c r="T134" s="35" t="n">
        <v>87670</v>
      </c>
      <c r="U134" s="85" t="s">
        <v>106</v>
      </c>
    </row>
    <row r="135" s="82" customFormat="true" ht="34.3" hidden="false" customHeight="true" outlineLevel="0" collapsed="false">
      <c r="A135" s="73" t="n">
        <v>21</v>
      </c>
      <c r="B135" s="43" t="s">
        <v>31</v>
      </c>
      <c r="C135" s="43" t="s">
        <v>32</v>
      </c>
      <c r="D135" s="49" t="s">
        <v>43</v>
      </c>
      <c r="E135" s="43" t="s">
        <v>52</v>
      </c>
      <c r="F135" s="43" t="s">
        <v>117</v>
      </c>
      <c r="G135" s="44"/>
      <c r="H135" s="44"/>
      <c r="I135" s="43" t="n">
        <v>1890</v>
      </c>
      <c r="J135" s="45" t="n">
        <v>300.45</v>
      </c>
      <c r="K135" s="45" t="n">
        <v>252.55</v>
      </c>
      <c r="L135" s="45" t="n">
        <v>252.55</v>
      </c>
      <c r="M135" s="46" t="n">
        <v>8</v>
      </c>
      <c r="N135" s="47" t="n">
        <v>7944441.95</v>
      </c>
      <c r="O135" s="45" t="n">
        <v>0</v>
      </c>
      <c r="P135" s="45" t="n">
        <v>0</v>
      </c>
      <c r="Q135" s="45" t="n">
        <v>0</v>
      </c>
      <c r="R135" s="48" t="n">
        <v>7944441.95</v>
      </c>
      <c r="S135" s="34" t="n">
        <v>31457</v>
      </c>
      <c r="T135" s="35" t="n">
        <v>72033</v>
      </c>
      <c r="U135" s="85" t="s">
        <v>106</v>
      </c>
    </row>
    <row r="136" s="82" customFormat="true" ht="34.3" hidden="false" customHeight="true" outlineLevel="0" collapsed="false">
      <c r="A136" s="73" t="n">
        <v>22</v>
      </c>
      <c r="B136" s="33" t="s">
        <v>31</v>
      </c>
      <c r="C136" s="33" t="s">
        <v>32</v>
      </c>
      <c r="D136" s="33" t="s">
        <v>43</v>
      </c>
      <c r="E136" s="33" t="s">
        <v>53</v>
      </c>
      <c r="F136" s="33" t="n">
        <v>2</v>
      </c>
      <c r="G136" s="33"/>
      <c r="H136" s="33"/>
      <c r="I136" s="33" t="n">
        <v>1970</v>
      </c>
      <c r="J136" s="34" t="n">
        <v>3284.1</v>
      </c>
      <c r="K136" s="34" t="n">
        <v>3268.7</v>
      </c>
      <c r="L136" s="34" t="n">
        <v>3268.7</v>
      </c>
      <c r="M136" s="35" t="n">
        <v>107</v>
      </c>
      <c r="N136" s="38" t="n">
        <v>14107730.59</v>
      </c>
      <c r="O136" s="38" t="n">
        <v>0</v>
      </c>
      <c r="P136" s="38" t="n">
        <v>0</v>
      </c>
      <c r="Q136" s="38" t="n">
        <v>0</v>
      </c>
      <c r="R136" s="38" t="n">
        <v>14107730.59</v>
      </c>
      <c r="S136" s="38" t="n">
        <v>4316</v>
      </c>
      <c r="T136" s="42" t="n">
        <v>9334</v>
      </c>
      <c r="U136" s="85" t="s">
        <v>106</v>
      </c>
    </row>
    <row r="137" s="82" customFormat="true" ht="34.3" hidden="false" customHeight="true" outlineLevel="0" collapsed="false">
      <c r="A137" s="73" t="n">
        <v>23</v>
      </c>
      <c r="B137" s="33" t="s">
        <v>31</v>
      </c>
      <c r="C137" s="33" t="s">
        <v>32</v>
      </c>
      <c r="D137" s="33" t="s">
        <v>43</v>
      </c>
      <c r="E137" s="33" t="s">
        <v>118</v>
      </c>
      <c r="F137" s="33" t="s">
        <v>119</v>
      </c>
      <c r="G137" s="33"/>
      <c r="H137" s="33"/>
      <c r="I137" s="33" t="n">
        <v>1963</v>
      </c>
      <c r="J137" s="34" t="n">
        <v>1699.4</v>
      </c>
      <c r="K137" s="34" t="n">
        <v>1642.8</v>
      </c>
      <c r="L137" s="34" t="n">
        <v>1642.8</v>
      </c>
      <c r="M137" s="35" t="n">
        <v>61</v>
      </c>
      <c r="N137" s="38" t="n">
        <v>7358729.85</v>
      </c>
      <c r="O137" s="38" t="n">
        <v>0</v>
      </c>
      <c r="P137" s="38" t="n">
        <v>0</v>
      </c>
      <c r="Q137" s="38" t="n">
        <v>0</v>
      </c>
      <c r="R137" s="38" t="n">
        <v>7358729.85</v>
      </c>
      <c r="S137" s="38" t="n">
        <v>4479</v>
      </c>
      <c r="T137" s="42" t="n">
        <v>9575</v>
      </c>
      <c r="U137" s="85" t="s">
        <v>106</v>
      </c>
    </row>
    <row r="138" s="82" customFormat="true" ht="34.3" hidden="false" customHeight="true" outlineLevel="0" collapsed="false">
      <c r="A138" s="73" t="n">
        <v>24</v>
      </c>
      <c r="B138" s="33" t="s">
        <v>31</v>
      </c>
      <c r="C138" s="33" t="s">
        <v>32</v>
      </c>
      <c r="D138" s="33" t="s">
        <v>43</v>
      </c>
      <c r="E138" s="33" t="s">
        <v>120</v>
      </c>
      <c r="F138" s="33" t="n">
        <v>17</v>
      </c>
      <c r="G138" s="33" t="n">
        <v>1</v>
      </c>
      <c r="H138" s="33"/>
      <c r="I138" s="33" t="n">
        <v>2001</v>
      </c>
      <c r="J138" s="34" t="n">
        <v>3465.7</v>
      </c>
      <c r="K138" s="34" t="n">
        <v>2892.9</v>
      </c>
      <c r="L138" s="34" t="n">
        <v>2892.9</v>
      </c>
      <c r="M138" s="35" t="n">
        <v>44</v>
      </c>
      <c r="N138" s="38" t="n">
        <v>6888169.6</v>
      </c>
      <c r="O138" s="38" t="n">
        <v>0</v>
      </c>
      <c r="P138" s="38" t="n">
        <v>0</v>
      </c>
      <c r="Q138" s="38" t="n">
        <v>0</v>
      </c>
      <c r="R138" s="38" t="n">
        <v>6888169.6</v>
      </c>
      <c r="S138" s="38" t="n">
        <v>2381</v>
      </c>
      <c r="T138" s="42" t="n">
        <v>8340</v>
      </c>
      <c r="U138" s="85" t="s">
        <v>106</v>
      </c>
    </row>
    <row r="139" s="82" customFormat="true" ht="34.3" hidden="false" customHeight="true" outlineLevel="0" collapsed="false">
      <c r="A139" s="73" t="n">
        <v>25</v>
      </c>
      <c r="B139" s="33" t="s">
        <v>31</v>
      </c>
      <c r="C139" s="33" t="s">
        <v>32</v>
      </c>
      <c r="D139" s="33" t="s">
        <v>43</v>
      </c>
      <c r="E139" s="33" t="s">
        <v>121</v>
      </c>
      <c r="F139" s="33" t="n">
        <v>108</v>
      </c>
      <c r="G139" s="33"/>
      <c r="H139" s="33"/>
      <c r="I139" s="33" t="n">
        <v>1975</v>
      </c>
      <c r="J139" s="34" t="n">
        <v>3584.8</v>
      </c>
      <c r="K139" s="34" t="n">
        <v>3398.2</v>
      </c>
      <c r="L139" s="34" t="n">
        <v>3398.2</v>
      </c>
      <c r="M139" s="35" t="n">
        <v>112</v>
      </c>
      <c r="N139" s="38" t="n">
        <v>4161684.1</v>
      </c>
      <c r="O139" s="38" t="n">
        <v>0</v>
      </c>
      <c r="P139" s="38" t="n">
        <v>0</v>
      </c>
      <c r="Q139" s="38" t="n">
        <v>0</v>
      </c>
      <c r="R139" s="38" t="n">
        <v>4161684.1</v>
      </c>
      <c r="S139" s="38" t="n">
        <v>1225</v>
      </c>
      <c r="T139" s="42" t="n">
        <v>13502</v>
      </c>
      <c r="U139" s="85" t="s">
        <v>106</v>
      </c>
    </row>
    <row r="140" s="82" customFormat="true" ht="34.3" hidden="false" customHeight="true" outlineLevel="0" collapsed="false">
      <c r="A140" s="73" t="n">
        <v>26</v>
      </c>
      <c r="B140" s="33" t="s">
        <v>31</v>
      </c>
      <c r="C140" s="33" t="s">
        <v>32</v>
      </c>
      <c r="D140" s="33" t="s">
        <v>43</v>
      </c>
      <c r="E140" s="33" t="s">
        <v>121</v>
      </c>
      <c r="F140" s="33" t="n">
        <v>110</v>
      </c>
      <c r="G140" s="33"/>
      <c r="H140" s="33"/>
      <c r="I140" s="33" t="n">
        <v>1974</v>
      </c>
      <c r="J140" s="34" t="n">
        <v>3490.8</v>
      </c>
      <c r="K140" s="34" t="n">
        <v>3443.6</v>
      </c>
      <c r="L140" s="34" t="n">
        <v>3443.6</v>
      </c>
      <c r="M140" s="35" t="n">
        <v>113</v>
      </c>
      <c r="N140" s="38" t="n">
        <v>14791560.8</v>
      </c>
      <c r="O140" s="38" t="n">
        <v>0</v>
      </c>
      <c r="P140" s="38" t="n">
        <v>0</v>
      </c>
      <c r="Q140" s="38" t="n">
        <v>0</v>
      </c>
      <c r="R140" s="38" t="n">
        <v>14791560.8</v>
      </c>
      <c r="S140" s="38" t="n">
        <v>4295</v>
      </c>
      <c r="T140" s="42" t="n">
        <v>9361</v>
      </c>
      <c r="U140" s="85" t="s">
        <v>106</v>
      </c>
    </row>
    <row r="141" s="82" customFormat="true" ht="34.3" hidden="false" customHeight="true" outlineLevel="0" collapsed="false">
      <c r="A141" s="73" t="n">
        <v>27</v>
      </c>
      <c r="B141" s="33" t="s">
        <v>31</v>
      </c>
      <c r="C141" s="33" t="s">
        <v>32</v>
      </c>
      <c r="D141" s="33" t="s">
        <v>43</v>
      </c>
      <c r="E141" s="33" t="s">
        <v>122</v>
      </c>
      <c r="F141" s="33" t="n">
        <v>11</v>
      </c>
      <c r="G141" s="33"/>
      <c r="H141" s="33"/>
      <c r="I141" s="33" t="n">
        <v>1972</v>
      </c>
      <c r="J141" s="34" t="n">
        <v>3203.2</v>
      </c>
      <c r="K141" s="34" t="n">
        <v>3202.1</v>
      </c>
      <c r="L141" s="34" t="n">
        <v>3202.1</v>
      </c>
      <c r="M141" s="35" t="n">
        <v>172</v>
      </c>
      <c r="N141" s="38" t="n">
        <v>13812987.41</v>
      </c>
      <c r="O141" s="38" t="n">
        <v>0</v>
      </c>
      <c r="P141" s="38" t="n">
        <v>0</v>
      </c>
      <c r="Q141" s="38" t="n">
        <v>0</v>
      </c>
      <c r="R141" s="38" t="n">
        <v>13812987.41</v>
      </c>
      <c r="S141" s="38" t="n">
        <v>4314</v>
      </c>
      <c r="T141" s="42" t="n">
        <v>9308</v>
      </c>
      <c r="U141" s="85" t="s">
        <v>106</v>
      </c>
    </row>
    <row r="142" s="82" customFormat="true" ht="34.3" hidden="false" customHeight="true" outlineLevel="0" collapsed="false">
      <c r="A142" s="73" t="n">
        <v>28</v>
      </c>
      <c r="B142" s="33" t="s">
        <v>31</v>
      </c>
      <c r="C142" s="33" t="s">
        <v>32</v>
      </c>
      <c r="D142" s="33" t="s">
        <v>43</v>
      </c>
      <c r="E142" s="33" t="s">
        <v>122</v>
      </c>
      <c r="F142" s="33" t="n">
        <v>7</v>
      </c>
      <c r="G142" s="33"/>
      <c r="H142" s="33"/>
      <c r="I142" s="33" t="n">
        <v>1975</v>
      </c>
      <c r="J142" s="34" t="n">
        <v>5249.7</v>
      </c>
      <c r="K142" s="34" t="n">
        <v>2718.3</v>
      </c>
      <c r="L142" s="34" t="n">
        <v>2718.3</v>
      </c>
      <c r="M142" s="35" t="n">
        <v>133</v>
      </c>
      <c r="N142" s="38" t="n">
        <v>11772720.45</v>
      </c>
      <c r="O142" s="38" t="n">
        <v>0</v>
      </c>
      <c r="P142" s="38" t="n">
        <v>0</v>
      </c>
      <c r="Q142" s="38" t="n">
        <v>0</v>
      </c>
      <c r="R142" s="38" t="n">
        <v>11772720.45</v>
      </c>
      <c r="S142" s="38" t="n">
        <v>4331</v>
      </c>
      <c r="T142" s="42" t="n">
        <v>13930</v>
      </c>
      <c r="U142" s="85" t="s">
        <v>106</v>
      </c>
    </row>
    <row r="143" s="82" customFormat="true" ht="34.3" hidden="false" customHeight="true" outlineLevel="0" collapsed="false">
      <c r="A143" s="73" t="n">
        <v>29</v>
      </c>
      <c r="B143" s="33" t="s">
        <v>31</v>
      </c>
      <c r="C143" s="33" t="s">
        <v>32</v>
      </c>
      <c r="D143" s="33" t="s">
        <v>43</v>
      </c>
      <c r="E143" s="33" t="s">
        <v>122</v>
      </c>
      <c r="F143" s="33" t="n">
        <v>8</v>
      </c>
      <c r="G143" s="33"/>
      <c r="H143" s="33"/>
      <c r="I143" s="33" t="n">
        <v>1972</v>
      </c>
      <c r="J143" s="34" t="n">
        <v>3469</v>
      </c>
      <c r="K143" s="34" t="n">
        <v>3370.2</v>
      </c>
      <c r="L143" s="34" t="n">
        <v>3370.2</v>
      </c>
      <c r="M143" s="35" t="n">
        <v>155</v>
      </c>
      <c r="N143" s="38" t="n">
        <v>14048521.69</v>
      </c>
      <c r="O143" s="38" t="n">
        <v>0</v>
      </c>
      <c r="P143" s="38" t="n">
        <v>0</v>
      </c>
      <c r="Q143" s="38" t="n">
        <v>0</v>
      </c>
      <c r="R143" s="38" t="n">
        <v>14048521.69</v>
      </c>
      <c r="S143" s="38" t="n">
        <v>4168</v>
      </c>
      <c r="T143" s="42" t="n">
        <v>9307</v>
      </c>
      <c r="U143" s="85" t="s">
        <v>106</v>
      </c>
    </row>
    <row r="144" s="82" customFormat="true" ht="34.3" hidden="false" customHeight="true" outlineLevel="0" collapsed="false">
      <c r="A144" s="73" t="n">
        <v>30</v>
      </c>
      <c r="B144" s="43" t="s">
        <v>31</v>
      </c>
      <c r="C144" s="43" t="s">
        <v>32</v>
      </c>
      <c r="D144" s="49" t="s">
        <v>43</v>
      </c>
      <c r="E144" s="53" t="s">
        <v>54</v>
      </c>
      <c r="F144" s="43" t="n">
        <v>15</v>
      </c>
      <c r="G144" s="44"/>
      <c r="H144" s="44"/>
      <c r="I144" s="43" t="n">
        <v>1918</v>
      </c>
      <c r="J144" s="45" t="n">
        <v>850.1</v>
      </c>
      <c r="K144" s="45" t="n">
        <v>788.1</v>
      </c>
      <c r="L144" s="45" t="n">
        <v>788.1</v>
      </c>
      <c r="M144" s="46" t="n">
        <v>30</v>
      </c>
      <c r="N144" s="47" t="n">
        <v>14625085.53</v>
      </c>
      <c r="O144" s="34" t="n">
        <v>0</v>
      </c>
      <c r="P144" s="34" t="n">
        <v>0</v>
      </c>
      <c r="Q144" s="34" t="n">
        <v>0</v>
      </c>
      <c r="R144" s="48" t="n">
        <v>14625085.53</v>
      </c>
      <c r="S144" s="34" t="n">
        <v>18557</v>
      </c>
      <c r="T144" s="35" t="n">
        <v>44896</v>
      </c>
      <c r="U144" s="85" t="s">
        <v>106</v>
      </c>
    </row>
    <row r="145" s="82" customFormat="true" ht="34.3" hidden="false" customHeight="true" outlineLevel="0" collapsed="false">
      <c r="A145" s="73" t="n">
        <v>31</v>
      </c>
      <c r="B145" s="33" t="s">
        <v>31</v>
      </c>
      <c r="C145" s="33" t="s">
        <v>32</v>
      </c>
      <c r="D145" s="33" t="s">
        <v>43</v>
      </c>
      <c r="E145" s="33" t="s">
        <v>55</v>
      </c>
      <c r="F145" s="33" t="n">
        <v>67</v>
      </c>
      <c r="G145" s="33"/>
      <c r="H145" s="33"/>
      <c r="I145" s="33" t="n">
        <v>1971</v>
      </c>
      <c r="J145" s="34" t="n">
        <v>3347.9</v>
      </c>
      <c r="K145" s="34" t="n">
        <v>3346.5</v>
      </c>
      <c r="L145" s="34" t="n">
        <v>3346.5</v>
      </c>
      <c r="M145" s="35" t="n">
        <v>144</v>
      </c>
      <c r="N145" s="38" t="n">
        <v>14387183.56</v>
      </c>
      <c r="O145" s="38" t="n">
        <v>0</v>
      </c>
      <c r="P145" s="38" t="n">
        <v>0</v>
      </c>
      <c r="Q145" s="38" t="n">
        <v>0</v>
      </c>
      <c r="R145" s="38" t="n">
        <v>14387183.56</v>
      </c>
      <c r="S145" s="38" t="n">
        <v>4299</v>
      </c>
      <c r="T145" s="42" t="n">
        <v>9297</v>
      </c>
      <c r="U145" s="85" t="s">
        <v>106</v>
      </c>
    </row>
    <row r="146" s="82" customFormat="true" ht="34.3" hidden="false" customHeight="true" outlineLevel="0" collapsed="false">
      <c r="A146" s="73" t="n">
        <v>32</v>
      </c>
      <c r="B146" s="43" t="s">
        <v>31</v>
      </c>
      <c r="C146" s="43" t="s">
        <v>32</v>
      </c>
      <c r="D146" s="49" t="s">
        <v>43</v>
      </c>
      <c r="E146" s="53" t="s">
        <v>55</v>
      </c>
      <c r="F146" s="43" t="n">
        <v>74</v>
      </c>
      <c r="G146" s="44"/>
      <c r="H146" s="44"/>
      <c r="I146" s="43" t="s">
        <v>56</v>
      </c>
      <c r="J146" s="45" t="n">
        <v>1026.1</v>
      </c>
      <c r="K146" s="45" t="n">
        <v>642.4</v>
      </c>
      <c r="L146" s="45" t="n">
        <v>642.4</v>
      </c>
      <c r="M146" s="46" t="n">
        <v>28</v>
      </c>
      <c r="N146" s="47" t="n">
        <v>20651225.76</v>
      </c>
      <c r="O146" s="34" t="n">
        <v>0</v>
      </c>
      <c r="P146" s="34" t="n">
        <v>0</v>
      </c>
      <c r="Q146" s="34" t="n">
        <v>0</v>
      </c>
      <c r="R146" s="48" t="n">
        <v>20651225.76</v>
      </c>
      <c r="S146" s="34" t="n">
        <v>32147</v>
      </c>
      <c r="T146" s="35" t="n">
        <v>98037</v>
      </c>
      <c r="U146" s="85" t="s">
        <v>106</v>
      </c>
    </row>
    <row r="147" s="82" customFormat="true" ht="34.3" hidden="false" customHeight="true" outlineLevel="0" collapsed="false">
      <c r="A147" s="73" t="n">
        <v>33</v>
      </c>
      <c r="B147" s="33" t="s">
        <v>31</v>
      </c>
      <c r="C147" s="33" t="s">
        <v>32</v>
      </c>
      <c r="D147" s="33" t="s">
        <v>43</v>
      </c>
      <c r="E147" s="33" t="s">
        <v>123</v>
      </c>
      <c r="F147" s="33" t="n">
        <v>13</v>
      </c>
      <c r="G147" s="33"/>
      <c r="H147" s="33"/>
      <c r="I147" s="33" t="n">
        <v>1972</v>
      </c>
      <c r="J147" s="34" t="n">
        <v>817.7</v>
      </c>
      <c r="K147" s="34" t="n">
        <v>817.7</v>
      </c>
      <c r="L147" s="34" t="n">
        <v>817.7</v>
      </c>
      <c r="M147" s="35" t="n">
        <v>56</v>
      </c>
      <c r="N147" s="38" t="n">
        <v>8882382.93</v>
      </c>
      <c r="O147" s="38" t="n">
        <v>0</v>
      </c>
      <c r="P147" s="38" t="n">
        <v>0</v>
      </c>
      <c r="Q147" s="38" t="n">
        <v>0</v>
      </c>
      <c r="R147" s="38" t="n">
        <v>8882382.93</v>
      </c>
      <c r="S147" s="38" t="n">
        <v>10863</v>
      </c>
      <c r="T147" s="42" t="n">
        <v>15797</v>
      </c>
      <c r="U147" s="85" t="s">
        <v>106</v>
      </c>
    </row>
    <row r="148" s="82" customFormat="true" ht="34.3" hidden="false" customHeight="true" outlineLevel="0" collapsed="false">
      <c r="A148" s="73" t="n">
        <v>34</v>
      </c>
      <c r="B148" s="33" t="s">
        <v>31</v>
      </c>
      <c r="C148" s="33" t="s">
        <v>32</v>
      </c>
      <c r="D148" s="33" t="s">
        <v>43</v>
      </c>
      <c r="E148" s="33" t="s">
        <v>123</v>
      </c>
      <c r="F148" s="33" t="n">
        <v>8</v>
      </c>
      <c r="G148" s="33"/>
      <c r="H148" s="33"/>
      <c r="I148" s="33" t="n">
        <v>1978</v>
      </c>
      <c r="J148" s="34" t="n">
        <v>1868.1</v>
      </c>
      <c r="K148" s="34" t="n">
        <v>1806.8</v>
      </c>
      <c r="L148" s="34" t="n">
        <v>1806.8</v>
      </c>
      <c r="M148" s="35" t="n">
        <v>150</v>
      </c>
      <c r="N148" s="38" t="n">
        <v>7720327.03</v>
      </c>
      <c r="O148" s="38" t="n">
        <v>0</v>
      </c>
      <c r="P148" s="38" t="n">
        <v>0</v>
      </c>
      <c r="Q148" s="38" t="n">
        <v>0</v>
      </c>
      <c r="R148" s="38" t="n">
        <v>7720327.03</v>
      </c>
      <c r="S148" s="38" t="n">
        <v>4273</v>
      </c>
      <c r="T148" s="42" t="n">
        <v>9374</v>
      </c>
      <c r="U148" s="85" t="s">
        <v>106</v>
      </c>
    </row>
    <row r="149" s="82" customFormat="true" ht="34.3" hidden="false" customHeight="true" outlineLevel="0" collapsed="false">
      <c r="A149" s="73" t="n">
        <v>35</v>
      </c>
      <c r="B149" s="33" t="s">
        <v>31</v>
      </c>
      <c r="C149" s="33" t="s">
        <v>32</v>
      </c>
      <c r="D149" s="33" t="s">
        <v>43</v>
      </c>
      <c r="E149" s="33" t="s">
        <v>123</v>
      </c>
      <c r="F149" s="33" t="n">
        <v>9</v>
      </c>
      <c r="G149" s="33"/>
      <c r="H149" s="33"/>
      <c r="I149" s="33" t="n">
        <v>1969</v>
      </c>
      <c r="J149" s="34" t="n">
        <v>1793.8</v>
      </c>
      <c r="K149" s="34" t="n">
        <v>1792.7</v>
      </c>
      <c r="L149" s="34" t="n">
        <v>1792.7</v>
      </c>
      <c r="M149" s="35" t="n">
        <v>62</v>
      </c>
      <c r="N149" s="38" t="n">
        <v>7823129.29</v>
      </c>
      <c r="O149" s="38" t="n">
        <v>0</v>
      </c>
      <c r="P149" s="38" t="n">
        <v>0</v>
      </c>
      <c r="Q149" s="38" t="n">
        <v>0</v>
      </c>
      <c r="R149" s="38" t="n">
        <v>7823129.29</v>
      </c>
      <c r="S149" s="38" t="n">
        <v>4364</v>
      </c>
      <c r="T149" s="42" t="n">
        <v>9301</v>
      </c>
      <c r="U149" s="85" t="s">
        <v>106</v>
      </c>
    </row>
    <row r="150" s="82" customFormat="true" ht="34.3" hidden="false" customHeight="true" outlineLevel="0" collapsed="false">
      <c r="A150" s="73" t="n">
        <v>36</v>
      </c>
      <c r="B150" s="33" t="s">
        <v>31</v>
      </c>
      <c r="C150" s="33" t="s">
        <v>32</v>
      </c>
      <c r="D150" s="33" t="s">
        <v>43</v>
      </c>
      <c r="E150" s="33" t="s">
        <v>124</v>
      </c>
      <c r="F150" s="33" t="n">
        <v>1</v>
      </c>
      <c r="G150" s="33"/>
      <c r="H150" s="33"/>
      <c r="I150" s="33" t="n">
        <v>1959</v>
      </c>
      <c r="J150" s="34" t="n">
        <v>781.8</v>
      </c>
      <c r="K150" s="34" t="n">
        <v>496.6</v>
      </c>
      <c r="L150" s="34" t="n">
        <v>496.6</v>
      </c>
      <c r="M150" s="35" t="n">
        <v>37</v>
      </c>
      <c r="N150" s="38" t="n">
        <v>14982876.54</v>
      </c>
      <c r="O150" s="38" t="n">
        <v>0</v>
      </c>
      <c r="P150" s="38" t="n">
        <v>0</v>
      </c>
      <c r="Q150" s="38" t="n">
        <v>0</v>
      </c>
      <c r="R150" s="38" t="n">
        <v>14982876.54</v>
      </c>
      <c r="S150" s="38" t="n">
        <v>30171</v>
      </c>
      <c r="T150" s="42" t="n">
        <v>63256</v>
      </c>
      <c r="U150" s="85" t="s">
        <v>106</v>
      </c>
    </row>
    <row r="151" s="82" customFormat="true" ht="34.3" hidden="false" customHeight="true" outlineLevel="0" collapsed="false">
      <c r="A151" s="73" t="n">
        <v>37</v>
      </c>
      <c r="B151" s="33" t="s">
        <v>31</v>
      </c>
      <c r="C151" s="33" t="s">
        <v>32</v>
      </c>
      <c r="D151" s="33" t="s">
        <v>43</v>
      </c>
      <c r="E151" s="33" t="s">
        <v>124</v>
      </c>
      <c r="F151" s="33" t="n">
        <v>4</v>
      </c>
      <c r="G151" s="33"/>
      <c r="H151" s="33"/>
      <c r="I151" s="33" t="n">
        <v>1958</v>
      </c>
      <c r="J151" s="34" t="n">
        <v>721.5</v>
      </c>
      <c r="K151" s="34" t="n">
        <v>498.7</v>
      </c>
      <c r="L151" s="34" t="n">
        <v>498.7</v>
      </c>
      <c r="M151" s="35" t="n">
        <v>32</v>
      </c>
      <c r="N151" s="38" t="n">
        <v>8335083.47</v>
      </c>
      <c r="O151" s="38" t="n">
        <v>0</v>
      </c>
      <c r="P151" s="38" t="n">
        <v>0</v>
      </c>
      <c r="Q151" s="38" t="n">
        <v>0</v>
      </c>
      <c r="R151" s="38" t="n">
        <v>8335083.47</v>
      </c>
      <c r="S151" s="38" t="n">
        <v>16714</v>
      </c>
      <c r="T151" s="42" t="n">
        <v>23830</v>
      </c>
      <c r="U151" s="85" t="s">
        <v>106</v>
      </c>
    </row>
    <row r="152" s="82" customFormat="true" ht="34.3" hidden="false" customHeight="true" outlineLevel="0" collapsed="false">
      <c r="A152" s="73" t="n">
        <v>38</v>
      </c>
      <c r="B152" s="33" t="s">
        <v>31</v>
      </c>
      <c r="C152" s="33" t="s">
        <v>32</v>
      </c>
      <c r="D152" s="33" t="s">
        <v>43</v>
      </c>
      <c r="E152" s="33" t="s">
        <v>124</v>
      </c>
      <c r="F152" s="33" t="n">
        <v>6</v>
      </c>
      <c r="G152" s="33"/>
      <c r="H152" s="33"/>
      <c r="I152" s="33" t="n">
        <v>1965</v>
      </c>
      <c r="J152" s="34" t="n">
        <v>1280.5</v>
      </c>
      <c r="K152" s="34" t="n">
        <v>835.5</v>
      </c>
      <c r="L152" s="34" t="n">
        <v>835.5</v>
      </c>
      <c r="M152" s="35" t="n">
        <v>50</v>
      </c>
      <c r="N152" s="38" t="n">
        <v>1602512.6</v>
      </c>
      <c r="O152" s="38" t="n">
        <v>0</v>
      </c>
      <c r="P152" s="38" t="n">
        <v>0</v>
      </c>
      <c r="Q152" s="38" t="n">
        <v>0</v>
      </c>
      <c r="R152" s="38" t="n">
        <v>1602512.6</v>
      </c>
      <c r="S152" s="38" t="n">
        <v>1918</v>
      </c>
      <c r="T152" s="42" t="n">
        <v>9296</v>
      </c>
      <c r="U152" s="85" t="s">
        <v>106</v>
      </c>
    </row>
    <row r="153" s="82" customFormat="true" ht="34.3" hidden="false" customHeight="true" outlineLevel="0" collapsed="false">
      <c r="A153" s="73" t="n">
        <v>39</v>
      </c>
      <c r="B153" s="33" t="s">
        <v>31</v>
      </c>
      <c r="C153" s="33" t="s">
        <v>32</v>
      </c>
      <c r="D153" s="33" t="s">
        <v>43</v>
      </c>
      <c r="E153" s="33" t="s">
        <v>124</v>
      </c>
      <c r="F153" s="33" t="n">
        <v>7</v>
      </c>
      <c r="G153" s="33"/>
      <c r="H153" s="33"/>
      <c r="I153" s="33" t="n">
        <v>1968</v>
      </c>
      <c r="J153" s="34" t="n">
        <v>2085.9</v>
      </c>
      <c r="K153" s="34" t="n">
        <v>1396.9</v>
      </c>
      <c r="L153" s="34" t="n">
        <v>1396.9</v>
      </c>
      <c r="M153" s="35" t="n">
        <v>93</v>
      </c>
      <c r="N153" s="38" t="n">
        <v>9102002.88</v>
      </c>
      <c r="O153" s="38" t="n">
        <v>0</v>
      </c>
      <c r="P153" s="38" t="n">
        <v>0</v>
      </c>
      <c r="Q153" s="38" t="n">
        <v>0</v>
      </c>
      <c r="R153" s="38" t="n">
        <v>9102002.88</v>
      </c>
      <c r="S153" s="38" t="n">
        <v>6516</v>
      </c>
      <c r="T153" s="42" t="n">
        <v>13915</v>
      </c>
      <c r="U153" s="85" t="s">
        <v>106</v>
      </c>
    </row>
    <row r="154" s="82" customFormat="true" ht="34.3" hidden="false" customHeight="true" outlineLevel="0" collapsed="false">
      <c r="A154" s="73" t="n">
        <v>40</v>
      </c>
      <c r="B154" s="33" t="s">
        <v>31</v>
      </c>
      <c r="C154" s="33" t="s">
        <v>32</v>
      </c>
      <c r="D154" s="33" t="s">
        <v>43</v>
      </c>
      <c r="E154" s="33" t="s">
        <v>125</v>
      </c>
      <c r="F154" s="33" t="s">
        <v>126</v>
      </c>
      <c r="G154" s="33"/>
      <c r="H154" s="33"/>
      <c r="I154" s="33" t="n">
        <v>1900</v>
      </c>
      <c r="J154" s="34" t="n">
        <v>187.3</v>
      </c>
      <c r="K154" s="34" t="n">
        <v>156.1</v>
      </c>
      <c r="L154" s="34" t="n">
        <v>156.1</v>
      </c>
      <c r="M154" s="35" t="n">
        <v>8</v>
      </c>
      <c r="N154" s="38" t="n">
        <v>665657.25</v>
      </c>
      <c r="O154" s="38" t="n">
        <v>0</v>
      </c>
      <c r="P154" s="38" t="n">
        <v>0</v>
      </c>
      <c r="Q154" s="38" t="n">
        <v>0</v>
      </c>
      <c r="R154" s="38" t="n">
        <v>665657.25</v>
      </c>
      <c r="S154" s="38" t="n">
        <v>4264</v>
      </c>
      <c r="T154" s="42" t="n">
        <v>15357</v>
      </c>
      <c r="U154" s="85" t="s">
        <v>106</v>
      </c>
    </row>
    <row r="155" s="82" customFormat="true" ht="34.3" hidden="false" customHeight="true" outlineLevel="0" collapsed="false">
      <c r="A155" s="73" t="n">
        <v>41</v>
      </c>
      <c r="B155" s="33" t="s">
        <v>31</v>
      </c>
      <c r="C155" s="33" t="s">
        <v>32</v>
      </c>
      <c r="D155" s="33" t="s">
        <v>43</v>
      </c>
      <c r="E155" s="33" t="s">
        <v>127</v>
      </c>
      <c r="F155" s="33" t="s">
        <v>128</v>
      </c>
      <c r="G155" s="33"/>
      <c r="H155" s="33"/>
      <c r="I155" s="33" t="n">
        <v>1978</v>
      </c>
      <c r="J155" s="34" t="n">
        <v>1649.1</v>
      </c>
      <c r="K155" s="34" t="n">
        <v>1618.5</v>
      </c>
      <c r="L155" s="34" t="n">
        <v>1618.5</v>
      </c>
      <c r="M155" s="35" t="n">
        <v>69</v>
      </c>
      <c r="N155" s="38" t="n">
        <v>7093916.44</v>
      </c>
      <c r="O155" s="38" t="n">
        <v>0</v>
      </c>
      <c r="P155" s="38" t="n">
        <v>0</v>
      </c>
      <c r="Q155" s="38" t="n">
        <v>0</v>
      </c>
      <c r="R155" s="38" t="n">
        <v>7093916.44</v>
      </c>
      <c r="S155" s="38" t="n">
        <v>4383</v>
      </c>
      <c r="T155" s="42" t="n">
        <v>9397</v>
      </c>
      <c r="U155" s="85" t="s">
        <v>106</v>
      </c>
    </row>
    <row r="156" s="82" customFormat="true" ht="34.3" hidden="false" customHeight="true" outlineLevel="0" collapsed="false">
      <c r="A156" s="73" t="n">
        <v>42</v>
      </c>
      <c r="B156" s="33" t="s">
        <v>31</v>
      </c>
      <c r="C156" s="33" t="s">
        <v>32</v>
      </c>
      <c r="D156" s="33" t="s">
        <v>43</v>
      </c>
      <c r="E156" s="33" t="s">
        <v>129</v>
      </c>
      <c r="F156" s="33" t="n">
        <v>13</v>
      </c>
      <c r="G156" s="33"/>
      <c r="H156" s="33"/>
      <c r="I156" s="33" t="n">
        <v>1900</v>
      </c>
      <c r="J156" s="34" t="n">
        <v>811.4</v>
      </c>
      <c r="K156" s="34" t="n">
        <v>163.9</v>
      </c>
      <c r="L156" s="34" t="n">
        <v>163.9</v>
      </c>
      <c r="M156" s="35" t="n">
        <v>11</v>
      </c>
      <c r="N156" s="38" t="n">
        <v>1305971.37</v>
      </c>
      <c r="O156" s="38" t="n">
        <v>0</v>
      </c>
      <c r="P156" s="38" t="n">
        <v>0</v>
      </c>
      <c r="Q156" s="38" t="n">
        <v>0</v>
      </c>
      <c r="R156" s="38" t="n">
        <v>1305971.37</v>
      </c>
      <c r="S156" s="38" t="n">
        <v>7968</v>
      </c>
      <c r="T156" s="42" t="n">
        <v>63362</v>
      </c>
      <c r="U156" s="85" t="s">
        <v>106</v>
      </c>
    </row>
    <row r="157" s="82" customFormat="true" ht="34.3" hidden="false" customHeight="true" outlineLevel="0" collapsed="false">
      <c r="A157" s="73" t="n">
        <v>43</v>
      </c>
      <c r="B157" s="33" t="s">
        <v>31</v>
      </c>
      <c r="C157" s="33" t="s">
        <v>32</v>
      </c>
      <c r="D157" s="33" t="s">
        <v>43</v>
      </c>
      <c r="E157" s="33" t="s">
        <v>129</v>
      </c>
      <c r="F157" s="33" t="n">
        <v>43</v>
      </c>
      <c r="G157" s="33"/>
      <c r="H157" s="33"/>
      <c r="I157" s="33" t="n">
        <v>1964</v>
      </c>
      <c r="J157" s="34" t="n">
        <v>6427.6</v>
      </c>
      <c r="K157" s="34" t="n">
        <v>5879.3</v>
      </c>
      <c r="L157" s="34" t="n">
        <v>5879.3</v>
      </c>
      <c r="M157" s="35" t="n">
        <v>175</v>
      </c>
      <c r="N157" s="38" t="n">
        <v>24912052.67</v>
      </c>
      <c r="O157" s="38" t="n">
        <v>0</v>
      </c>
      <c r="P157" s="38" t="n">
        <v>0</v>
      </c>
      <c r="Q157" s="38" t="n">
        <v>0</v>
      </c>
      <c r="R157" s="38" t="n">
        <v>24912052.67</v>
      </c>
      <c r="S157" s="38" t="n">
        <v>4237</v>
      </c>
      <c r="T157" s="42" t="n">
        <v>9725</v>
      </c>
      <c r="U157" s="85" t="s">
        <v>106</v>
      </c>
    </row>
    <row r="158" s="82" customFormat="true" ht="34.3" hidden="false" customHeight="true" outlineLevel="0" collapsed="false">
      <c r="A158" s="73" t="n">
        <v>44</v>
      </c>
      <c r="B158" s="33" t="s">
        <v>31</v>
      </c>
      <c r="C158" s="33" t="s">
        <v>32</v>
      </c>
      <c r="D158" s="33" t="s">
        <v>43</v>
      </c>
      <c r="E158" s="33" t="s">
        <v>130</v>
      </c>
      <c r="F158" s="33" t="n">
        <v>19</v>
      </c>
      <c r="G158" s="33"/>
      <c r="H158" s="33"/>
      <c r="I158" s="33" t="n">
        <v>1982</v>
      </c>
      <c r="J158" s="34" t="n">
        <v>3321</v>
      </c>
      <c r="K158" s="34" t="n">
        <v>3319.9</v>
      </c>
      <c r="L158" s="34" t="n">
        <v>3319.9</v>
      </c>
      <c r="M158" s="35" t="n">
        <v>167</v>
      </c>
      <c r="N158" s="38" t="n">
        <v>775403.2</v>
      </c>
      <c r="O158" s="38" t="n">
        <v>0</v>
      </c>
      <c r="P158" s="38" t="n">
        <v>0</v>
      </c>
      <c r="Q158" s="38" t="n">
        <v>0</v>
      </c>
      <c r="R158" s="38" t="n">
        <v>775403.2</v>
      </c>
      <c r="S158" s="38" t="n">
        <v>234</v>
      </c>
      <c r="T158" s="42" t="n">
        <v>242</v>
      </c>
      <c r="U158" s="85" t="s">
        <v>106</v>
      </c>
    </row>
    <row r="159" s="82" customFormat="true" ht="34.3" hidden="false" customHeight="true" outlineLevel="0" collapsed="false">
      <c r="A159" s="73" t="n">
        <v>45</v>
      </c>
      <c r="B159" s="33" t="s">
        <v>31</v>
      </c>
      <c r="C159" s="33" t="s">
        <v>32</v>
      </c>
      <c r="D159" s="33" t="s">
        <v>43</v>
      </c>
      <c r="E159" s="33" t="s">
        <v>130</v>
      </c>
      <c r="F159" s="33" t="n">
        <v>27</v>
      </c>
      <c r="G159" s="33"/>
      <c r="H159" s="33"/>
      <c r="I159" s="33" t="n">
        <v>1981</v>
      </c>
      <c r="J159" s="34" t="n">
        <v>4920</v>
      </c>
      <c r="K159" s="34" t="n">
        <v>4919.7</v>
      </c>
      <c r="L159" s="34" t="n">
        <v>4919.7</v>
      </c>
      <c r="M159" s="35" t="n">
        <v>365</v>
      </c>
      <c r="N159" s="38" t="n">
        <v>6129504.59</v>
      </c>
      <c r="O159" s="38" t="n">
        <v>0</v>
      </c>
      <c r="P159" s="38" t="n">
        <v>0</v>
      </c>
      <c r="Q159" s="38" t="n">
        <v>0</v>
      </c>
      <c r="R159" s="38" t="n">
        <v>6129504.59</v>
      </c>
      <c r="S159" s="38" t="n">
        <v>1246</v>
      </c>
      <c r="T159" s="42" t="n">
        <v>12928</v>
      </c>
      <c r="U159" s="85" t="s">
        <v>106</v>
      </c>
    </row>
    <row r="160" s="82" customFormat="true" ht="34.3" hidden="false" customHeight="true" outlineLevel="0" collapsed="false">
      <c r="A160" s="73" t="n">
        <v>46</v>
      </c>
      <c r="B160" s="33" t="s">
        <v>31</v>
      </c>
      <c r="C160" s="33" t="s">
        <v>32</v>
      </c>
      <c r="D160" s="33" t="s">
        <v>43</v>
      </c>
      <c r="E160" s="33" t="s">
        <v>61</v>
      </c>
      <c r="F160" s="33" t="n">
        <v>5</v>
      </c>
      <c r="G160" s="33"/>
      <c r="H160" s="33"/>
      <c r="I160" s="33" t="n">
        <v>1900</v>
      </c>
      <c r="J160" s="34" t="n">
        <v>748.2</v>
      </c>
      <c r="K160" s="34" t="n">
        <v>418.75</v>
      </c>
      <c r="L160" s="34" t="n">
        <v>418.75</v>
      </c>
      <c r="M160" s="35" t="n">
        <v>21</v>
      </c>
      <c r="N160" s="38" t="n">
        <v>1241129.43</v>
      </c>
      <c r="O160" s="38" t="n">
        <v>0</v>
      </c>
      <c r="P160" s="38" t="n">
        <v>0</v>
      </c>
      <c r="Q160" s="38" t="n">
        <v>0</v>
      </c>
      <c r="R160" s="38" t="n">
        <v>1241129.43</v>
      </c>
      <c r="S160" s="38" t="n">
        <v>2964</v>
      </c>
      <c r="T160" s="42" t="n">
        <v>22869</v>
      </c>
      <c r="U160" s="85" t="s">
        <v>106</v>
      </c>
    </row>
    <row r="161" s="82" customFormat="true" ht="34.3" hidden="false" customHeight="true" outlineLevel="0" collapsed="false">
      <c r="A161" s="73" t="n">
        <v>47</v>
      </c>
      <c r="B161" s="33" t="s">
        <v>31</v>
      </c>
      <c r="C161" s="33" t="s">
        <v>32</v>
      </c>
      <c r="D161" s="33" t="s">
        <v>43</v>
      </c>
      <c r="E161" s="33" t="s">
        <v>131</v>
      </c>
      <c r="F161" s="33" t="n">
        <v>6</v>
      </c>
      <c r="G161" s="33"/>
      <c r="H161" s="33"/>
      <c r="I161" s="33" t="n">
        <v>1975</v>
      </c>
      <c r="J161" s="34" t="n">
        <v>3463.4</v>
      </c>
      <c r="K161" s="34" t="n">
        <v>3369.8</v>
      </c>
      <c r="L161" s="34" t="n">
        <v>3369.8</v>
      </c>
      <c r="M161" s="35" t="n">
        <v>110</v>
      </c>
      <c r="N161" s="38" t="n">
        <v>14059094.71</v>
      </c>
      <c r="O161" s="38" t="n">
        <v>0</v>
      </c>
      <c r="P161" s="38" t="n">
        <v>0</v>
      </c>
      <c r="Q161" s="38" t="n">
        <v>0</v>
      </c>
      <c r="R161" s="38" t="n">
        <v>14059094.71</v>
      </c>
      <c r="S161" s="38" t="n">
        <v>4172</v>
      </c>
      <c r="T161" s="42" t="n">
        <v>9303</v>
      </c>
      <c r="U161" s="85" t="s">
        <v>106</v>
      </c>
    </row>
    <row r="162" s="82" customFormat="true" ht="34.3" hidden="false" customHeight="true" outlineLevel="0" collapsed="false">
      <c r="A162" s="73" t="n">
        <v>48</v>
      </c>
      <c r="B162" s="43" t="s">
        <v>31</v>
      </c>
      <c r="C162" s="43" t="s">
        <v>32</v>
      </c>
      <c r="D162" s="49" t="s">
        <v>43</v>
      </c>
      <c r="E162" s="59" t="s">
        <v>63</v>
      </c>
      <c r="F162" s="41" t="n">
        <v>10</v>
      </c>
      <c r="G162" s="41"/>
      <c r="H162" s="41"/>
      <c r="I162" s="41" t="n">
        <v>1916</v>
      </c>
      <c r="J162" s="38" t="n">
        <v>794.3</v>
      </c>
      <c r="K162" s="38" t="n">
        <v>388.6</v>
      </c>
      <c r="L162" s="38" t="n">
        <v>388.6</v>
      </c>
      <c r="M162" s="42" t="n">
        <v>20</v>
      </c>
      <c r="N162" s="47" t="n">
        <v>14739587.6</v>
      </c>
      <c r="O162" s="34" t="n">
        <v>0</v>
      </c>
      <c r="P162" s="34" t="n">
        <v>0</v>
      </c>
      <c r="Q162" s="34" t="n">
        <v>0</v>
      </c>
      <c r="R162" s="48" t="n">
        <v>14739587.6</v>
      </c>
      <c r="S162" s="34" t="n">
        <v>37930</v>
      </c>
      <c r="T162" s="35" t="n">
        <v>53113</v>
      </c>
      <c r="U162" s="85" t="s">
        <v>106</v>
      </c>
    </row>
    <row r="163" s="82" customFormat="true" ht="34.3" hidden="false" customHeight="true" outlineLevel="0" collapsed="false">
      <c r="A163" s="73" t="n">
        <v>48</v>
      </c>
      <c r="B163" s="33" t="s">
        <v>31</v>
      </c>
      <c r="C163" s="33" t="s">
        <v>32</v>
      </c>
      <c r="D163" s="33" t="s">
        <v>43</v>
      </c>
      <c r="E163" s="33" t="s">
        <v>63</v>
      </c>
      <c r="F163" s="33" t="n">
        <v>25</v>
      </c>
      <c r="G163" s="33"/>
      <c r="H163" s="33"/>
      <c r="I163" s="33" t="n">
        <v>1900</v>
      </c>
      <c r="J163" s="34" t="n">
        <v>458.6</v>
      </c>
      <c r="K163" s="34" t="n">
        <v>353.7</v>
      </c>
      <c r="L163" s="34" t="n">
        <v>353.7</v>
      </c>
      <c r="M163" s="35" t="n">
        <v>15</v>
      </c>
      <c r="N163" s="38" t="n">
        <v>777979.3</v>
      </c>
      <c r="O163" s="38" t="n">
        <v>0</v>
      </c>
      <c r="P163" s="38" t="n">
        <v>0</v>
      </c>
      <c r="Q163" s="38" t="n">
        <v>0</v>
      </c>
      <c r="R163" s="38" t="n">
        <v>777979.3</v>
      </c>
      <c r="S163" s="38" t="n">
        <v>2200</v>
      </c>
      <c r="T163" s="42" t="n">
        <v>10163</v>
      </c>
      <c r="U163" s="85" t="s">
        <v>106</v>
      </c>
    </row>
    <row r="164" s="82" customFormat="true" ht="34.3" hidden="false" customHeight="true" outlineLevel="0" collapsed="false">
      <c r="A164" s="73" t="n">
        <v>49</v>
      </c>
      <c r="B164" s="33" t="s">
        <v>31</v>
      </c>
      <c r="C164" s="33" t="s">
        <v>32</v>
      </c>
      <c r="D164" s="33" t="s">
        <v>43</v>
      </c>
      <c r="E164" s="33" t="s">
        <v>132</v>
      </c>
      <c r="F164" s="33" t="n">
        <v>29</v>
      </c>
      <c r="G164" s="33"/>
      <c r="H164" s="33"/>
      <c r="I164" s="33" t="n">
        <v>1986</v>
      </c>
      <c r="J164" s="34" t="n">
        <v>6356</v>
      </c>
      <c r="K164" s="34" t="n">
        <v>6228.8</v>
      </c>
      <c r="L164" s="34" t="n">
        <v>6228.8</v>
      </c>
      <c r="M164" s="35" t="n">
        <v>350</v>
      </c>
      <c r="N164" s="38" t="n">
        <v>15030673.64</v>
      </c>
      <c r="O164" s="38" t="n">
        <v>0</v>
      </c>
      <c r="P164" s="38" t="n">
        <v>0</v>
      </c>
      <c r="Q164" s="38" t="n">
        <v>0</v>
      </c>
      <c r="R164" s="38" t="n">
        <v>15030673.64</v>
      </c>
      <c r="S164" s="38" t="n">
        <v>2413</v>
      </c>
      <c r="T164" s="42" t="n">
        <v>7497</v>
      </c>
      <c r="U164" s="85" t="s">
        <v>106</v>
      </c>
    </row>
    <row r="165" s="82" customFormat="true" ht="34.3" hidden="false" customHeight="true" outlineLevel="0" collapsed="false">
      <c r="A165" s="73" t="n">
        <v>50</v>
      </c>
      <c r="B165" s="33" t="s">
        <v>31</v>
      </c>
      <c r="C165" s="33" t="s">
        <v>32</v>
      </c>
      <c r="D165" s="33" t="s">
        <v>43</v>
      </c>
      <c r="E165" s="33" t="s">
        <v>132</v>
      </c>
      <c r="F165" s="33" t="n">
        <v>37</v>
      </c>
      <c r="G165" s="33"/>
      <c r="H165" s="33"/>
      <c r="I165" s="33" t="n">
        <v>1993</v>
      </c>
      <c r="J165" s="34" t="n">
        <v>8772.8</v>
      </c>
      <c r="K165" s="34" t="n">
        <v>8670.8</v>
      </c>
      <c r="L165" s="34" t="n">
        <v>8670.8</v>
      </c>
      <c r="M165" s="35" t="n">
        <v>450</v>
      </c>
      <c r="N165" s="38" t="n">
        <v>18683081.7</v>
      </c>
      <c r="O165" s="38" t="n">
        <v>0</v>
      </c>
      <c r="P165" s="38" t="n">
        <v>0</v>
      </c>
      <c r="Q165" s="38" t="n">
        <v>0</v>
      </c>
      <c r="R165" s="38" t="n">
        <v>18683081.7</v>
      </c>
      <c r="S165" s="38" t="n">
        <v>2155</v>
      </c>
      <c r="T165" s="42" t="n">
        <v>7200</v>
      </c>
      <c r="U165" s="85" t="s">
        <v>106</v>
      </c>
    </row>
    <row r="166" s="82" customFormat="true" ht="34.3" hidden="false" customHeight="true" outlineLevel="0" collapsed="false">
      <c r="A166" s="73" t="n">
        <v>51</v>
      </c>
      <c r="B166" s="33" t="s">
        <v>31</v>
      </c>
      <c r="C166" s="33" t="s">
        <v>32</v>
      </c>
      <c r="D166" s="33" t="s">
        <v>43</v>
      </c>
      <c r="E166" s="33" t="s">
        <v>132</v>
      </c>
      <c r="F166" s="33" t="s">
        <v>133</v>
      </c>
      <c r="G166" s="33"/>
      <c r="H166" s="33"/>
      <c r="I166" s="33" t="n">
        <v>1985</v>
      </c>
      <c r="J166" s="34" t="n">
        <v>3517.9</v>
      </c>
      <c r="K166" s="34" t="n">
        <v>2682.5</v>
      </c>
      <c r="L166" s="34" t="n">
        <v>2682.5</v>
      </c>
      <c r="M166" s="35" t="n">
        <v>88</v>
      </c>
      <c r="N166" s="38" t="n">
        <v>11637060.51</v>
      </c>
      <c r="O166" s="38" t="n">
        <v>0</v>
      </c>
      <c r="P166" s="38" t="n">
        <v>0</v>
      </c>
      <c r="Q166" s="38" t="n">
        <v>0</v>
      </c>
      <c r="R166" s="38" t="n">
        <v>11637060.51</v>
      </c>
      <c r="S166" s="38" t="n">
        <v>4338</v>
      </c>
      <c r="T166" s="42" t="n">
        <v>10862</v>
      </c>
      <c r="U166" s="85" t="s">
        <v>106</v>
      </c>
    </row>
    <row r="167" s="82" customFormat="true" ht="34.3" hidden="false" customHeight="true" outlineLevel="0" collapsed="false">
      <c r="A167" s="73" t="n">
        <v>52</v>
      </c>
      <c r="B167" s="33" t="s">
        <v>31</v>
      </c>
      <c r="C167" s="33" t="s">
        <v>32</v>
      </c>
      <c r="D167" s="33" t="s">
        <v>43</v>
      </c>
      <c r="E167" s="33" t="s">
        <v>64</v>
      </c>
      <c r="F167" s="33" t="n">
        <v>107</v>
      </c>
      <c r="G167" s="33"/>
      <c r="H167" s="33"/>
      <c r="I167" s="41" t="n">
        <v>1917</v>
      </c>
      <c r="J167" s="38" t="n">
        <v>752.05</v>
      </c>
      <c r="K167" s="38" t="n">
        <v>247.9</v>
      </c>
      <c r="L167" s="38" t="n">
        <v>247.9</v>
      </c>
      <c r="M167" s="87" t="n">
        <v>25</v>
      </c>
      <c r="N167" s="38" t="n">
        <v>10898587.59</v>
      </c>
      <c r="O167" s="38" t="n">
        <v>0</v>
      </c>
      <c r="P167" s="38" t="n">
        <v>0</v>
      </c>
      <c r="Q167" s="38" t="n">
        <v>0</v>
      </c>
      <c r="R167" s="38" t="n">
        <v>10898587.59</v>
      </c>
      <c r="S167" s="38" t="n">
        <v>43964</v>
      </c>
      <c r="T167" s="42" t="n">
        <v>115515</v>
      </c>
      <c r="U167" s="85" t="s">
        <v>106</v>
      </c>
    </row>
    <row r="168" s="82" customFormat="true" ht="34.3" hidden="false" customHeight="true" outlineLevel="0" collapsed="false">
      <c r="A168" s="73" t="n">
        <v>53</v>
      </c>
      <c r="B168" s="33" t="s">
        <v>31</v>
      </c>
      <c r="C168" s="33" t="s">
        <v>32</v>
      </c>
      <c r="D168" s="33" t="s">
        <v>43</v>
      </c>
      <c r="E168" s="33" t="s">
        <v>64</v>
      </c>
      <c r="F168" s="33" t="n">
        <v>117</v>
      </c>
      <c r="G168" s="33"/>
      <c r="H168" s="33"/>
      <c r="I168" s="41" t="n">
        <v>1910</v>
      </c>
      <c r="J168" s="38" t="n">
        <v>611.25</v>
      </c>
      <c r="K168" s="38" t="n">
        <v>341.45</v>
      </c>
      <c r="L168" s="38" t="n">
        <v>341.45</v>
      </c>
      <c r="M168" s="87" t="n">
        <v>17</v>
      </c>
      <c r="N168" s="38" t="n">
        <v>6819557.71</v>
      </c>
      <c r="O168" s="38" t="n">
        <v>0</v>
      </c>
      <c r="P168" s="38" t="n">
        <v>0</v>
      </c>
      <c r="Q168" s="38" t="n">
        <v>0</v>
      </c>
      <c r="R168" s="38" t="n">
        <v>6819557.71</v>
      </c>
      <c r="S168" s="38" t="n">
        <v>19972</v>
      </c>
      <c r="T168" s="42" t="n">
        <v>39367</v>
      </c>
      <c r="U168" s="85" t="s">
        <v>106</v>
      </c>
    </row>
    <row r="169" s="82" customFormat="true" ht="34.3" hidden="false" customHeight="true" outlineLevel="0" collapsed="false">
      <c r="A169" s="73" t="n">
        <v>54</v>
      </c>
      <c r="B169" s="33" t="s">
        <v>31</v>
      </c>
      <c r="C169" s="33" t="s">
        <v>32</v>
      </c>
      <c r="D169" s="33" t="s">
        <v>43</v>
      </c>
      <c r="E169" s="33" t="s">
        <v>64</v>
      </c>
      <c r="F169" s="33" t="n">
        <v>119</v>
      </c>
      <c r="G169" s="33"/>
      <c r="H169" s="33"/>
      <c r="I169" s="33" t="n">
        <v>1947</v>
      </c>
      <c r="J169" s="34" t="n">
        <v>1014.4</v>
      </c>
      <c r="K169" s="34" t="n">
        <v>579</v>
      </c>
      <c r="L169" s="34" t="n">
        <v>579</v>
      </c>
      <c r="M169" s="35" t="n">
        <v>33</v>
      </c>
      <c r="N169" s="38" t="n">
        <v>8743008.38</v>
      </c>
      <c r="O169" s="38" t="n">
        <v>0</v>
      </c>
      <c r="P169" s="38" t="n">
        <v>0</v>
      </c>
      <c r="Q169" s="38" t="n">
        <v>0</v>
      </c>
      <c r="R169" s="38" t="n">
        <v>8743008.38</v>
      </c>
      <c r="S169" s="38" t="n">
        <v>15100</v>
      </c>
      <c r="T169" s="42" t="n">
        <v>34800</v>
      </c>
      <c r="U169" s="85" t="s">
        <v>106</v>
      </c>
    </row>
    <row r="170" s="82" customFormat="true" ht="34.3" hidden="false" customHeight="true" outlineLevel="0" collapsed="false">
      <c r="A170" s="73" t="n">
        <v>55</v>
      </c>
      <c r="B170" s="33" t="s">
        <v>31</v>
      </c>
      <c r="C170" s="33" t="s">
        <v>32</v>
      </c>
      <c r="D170" s="33" t="s">
        <v>43</v>
      </c>
      <c r="E170" s="33" t="s">
        <v>64</v>
      </c>
      <c r="F170" s="33" t="n">
        <v>123</v>
      </c>
      <c r="G170" s="33"/>
      <c r="H170" s="33"/>
      <c r="I170" s="33" t="n">
        <v>1950</v>
      </c>
      <c r="J170" s="34" t="n">
        <v>774.9</v>
      </c>
      <c r="K170" s="34" t="n">
        <v>745</v>
      </c>
      <c r="L170" s="34" t="n">
        <v>745</v>
      </c>
      <c r="M170" s="35" t="n">
        <v>27</v>
      </c>
      <c r="N170" s="38" t="n">
        <v>7066914.58</v>
      </c>
      <c r="O170" s="38" t="n">
        <v>0</v>
      </c>
      <c r="P170" s="38" t="n">
        <v>0</v>
      </c>
      <c r="Q170" s="38" t="n">
        <v>0</v>
      </c>
      <c r="R170" s="38" t="n">
        <v>7066914.58</v>
      </c>
      <c r="S170" s="38" t="n">
        <v>9486</v>
      </c>
      <c r="T170" s="42" t="n">
        <v>14556</v>
      </c>
      <c r="U170" s="85" t="s">
        <v>106</v>
      </c>
    </row>
    <row r="171" s="82" customFormat="true" ht="34.3" hidden="false" customHeight="true" outlineLevel="0" collapsed="false">
      <c r="A171" s="73" t="n">
        <v>56</v>
      </c>
      <c r="B171" s="33" t="s">
        <v>31</v>
      </c>
      <c r="C171" s="33" t="s">
        <v>32</v>
      </c>
      <c r="D171" s="33" t="s">
        <v>43</v>
      </c>
      <c r="E171" s="33" t="s">
        <v>64</v>
      </c>
      <c r="F171" s="33" t="n">
        <v>125</v>
      </c>
      <c r="G171" s="33"/>
      <c r="H171" s="33"/>
      <c r="I171" s="33" t="n">
        <v>1952</v>
      </c>
      <c r="J171" s="34" t="n">
        <v>1396</v>
      </c>
      <c r="K171" s="34" t="n">
        <v>791.1</v>
      </c>
      <c r="L171" s="34" t="n">
        <v>791.1</v>
      </c>
      <c r="M171" s="35" t="n">
        <v>46</v>
      </c>
      <c r="N171" s="38" t="n">
        <v>13714251.7</v>
      </c>
      <c r="O171" s="38" t="n">
        <v>0</v>
      </c>
      <c r="P171" s="38" t="n">
        <v>0</v>
      </c>
      <c r="Q171" s="38" t="n">
        <v>0</v>
      </c>
      <c r="R171" s="38" t="n">
        <v>13714251.7</v>
      </c>
      <c r="S171" s="38" t="n">
        <v>17336</v>
      </c>
      <c r="T171" s="42" t="n">
        <v>26215</v>
      </c>
      <c r="U171" s="85" t="s">
        <v>106</v>
      </c>
    </row>
    <row r="172" s="82" customFormat="true" ht="34.3" hidden="false" customHeight="true" outlineLevel="0" collapsed="false">
      <c r="A172" s="73" t="n">
        <v>57</v>
      </c>
      <c r="B172" s="33" t="s">
        <v>31</v>
      </c>
      <c r="C172" s="33" t="s">
        <v>32</v>
      </c>
      <c r="D172" s="33" t="s">
        <v>43</v>
      </c>
      <c r="E172" s="33" t="s">
        <v>64</v>
      </c>
      <c r="F172" s="33" t="n">
        <v>31</v>
      </c>
      <c r="G172" s="33"/>
      <c r="H172" s="33"/>
      <c r="I172" s="33" t="n">
        <v>1969</v>
      </c>
      <c r="J172" s="34" t="n">
        <v>3955.6</v>
      </c>
      <c r="K172" s="34" t="n">
        <v>3944</v>
      </c>
      <c r="L172" s="34" t="n">
        <v>3944</v>
      </c>
      <c r="M172" s="35" t="n">
        <v>187</v>
      </c>
      <c r="N172" s="38" t="n">
        <v>16926496.92</v>
      </c>
      <c r="O172" s="38" t="n">
        <v>0</v>
      </c>
      <c r="P172" s="38" t="n">
        <v>0</v>
      </c>
      <c r="Q172" s="38" t="n">
        <v>0</v>
      </c>
      <c r="R172" s="38" t="n">
        <v>16926496.92</v>
      </c>
      <c r="S172" s="38" t="n">
        <v>4292</v>
      </c>
      <c r="T172" s="42" t="n">
        <v>9313</v>
      </c>
      <c r="U172" s="85" t="s">
        <v>106</v>
      </c>
    </row>
    <row r="173" s="82" customFormat="true" ht="34.3" hidden="false" customHeight="true" outlineLevel="0" collapsed="false">
      <c r="A173" s="73" t="n">
        <v>58</v>
      </c>
      <c r="B173" s="33" t="s">
        <v>31</v>
      </c>
      <c r="C173" s="33" t="s">
        <v>32</v>
      </c>
      <c r="D173" s="33" t="s">
        <v>43</v>
      </c>
      <c r="E173" s="33" t="s">
        <v>64</v>
      </c>
      <c r="F173" s="33" t="n">
        <v>58</v>
      </c>
      <c r="G173" s="33"/>
      <c r="H173" s="33"/>
      <c r="I173" s="33" t="n">
        <v>2000</v>
      </c>
      <c r="J173" s="34" t="n">
        <v>5887.2</v>
      </c>
      <c r="K173" s="34" t="n">
        <v>4415.6</v>
      </c>
      <c r="L173" s="34" t="n">
        <v>4415.6</v>
      </c>
      <c r="M173" s="35" t="n">
        <v>46</v>
      </c>
      <c r="N173" s="38" t="n">
        <v>13539593.6</v>
      </c>
      <c r="O173" s="38" t="n">
        <v>0</v>
      </c>
      <c r="P173" s="38" t="n">
        <v>0</v>
      </c>
      <c r="Q173" s="38" t="n">
        <v>0</v>
      </c>
      <c r="R173" s="38" t="n">
        <v>13539593.6</v>
      </c>
      <c r="S173" s="38" t="n">
        <v>3066</v>
      </c>
      <c r="T173" s="42" t="n">
        <v>9755</v>
      </c>
      <c r="U173" s="85" t="s">
        <v>106</v>
      </c>
    </row>
    <row r="174" s="82" customFormat="true" ht="34.3" hidden="false" customHeight="true" outlineLevel="0" collapsed="false">
      <c r="A174" s="73" t="n">
        <v>59</v>
      </c>
      <c r="B174" s="43" t="s">
        <v>31</v>
      </c>
      <c r="C174" s="43" t="s">
        <v>32</v>
      </c>
      <c r="D174" s="49" t="s">
        <v>43</v>
      </c>
      <c r="E174" s="59" t="s">
        <v>64</v>
      </c>
      <c r="F174" s="41" t="n">
        <v>73</v>
      </c>
      <c r="G174" s="41" t="n">
        <v>1</v>
      </c>
      <c r="H174" s="41"/>
      <c r="I174" s="41" t="n">
        <v>1970</v>
      </c>
      <c r="J174" s="38" t="n">
        <v>2832.4</v>
      </c>
      <c r="K174" s="38" t="n">
        <v>2796.1</v>
      </c>
      <c r="L174" s="38" t="n">
        <v>2796.1</v>
      </c>
      <c r="M174" s="42" t="n">
        <v>93</v>
      </c>
      <c r="N174" s="47" t="n">
        <v>31212645.05</v>
      </c>
      <c r="O174" s="34" t="n">
        <v>0</v>
      </c>
      <c r="P174" s="34" t="n">
        <v>0</v>
      </c>
      <c r="Q174" s="34" t="n">
        <v>0</v>
      </c>
      <c r="R174" s="48" t="n">
        <v>31212645.05</v>
      </c>
      <c r="S174" s="34" t="n">
        <v>11163</v>
      </c>
      <c r="T174" s="35" t="n">
        <v>30501</v>
      </c>
      <c r="U174" s="85" t="s">
        <v>106</v>
      </c>
    </row>
    <row r="175" s="82" customFormat="true" ht="34.3" hidden="false" customHeight="true" outlineLevel="0" collapsed="false">
      <c r="A175" s="73" t="n">
        <v>60</v>
      </c>
      <c r="B175" s="43" t="s">
        <v>31</v>
      </c>
      <c r="C175" s="43" t="s">
        <v>32</v>
      </c>
      <c r="D175" s="49" t="s">
        <v>43</v>
      </c>
      <c r="E175" s="59" t="s">
        <v>64</v>
      </c>
      <c r="F175" s="41" t="n">
        <v>100</v>
      </c>
      <c r="G175" s="41"/>
      <c r="H175" s="41"/>
      <c r="I175" s="41" t="n">
        <v>1934</v>
      </c>
      <c r="J175" s="38" t="n">
        <v>3479.1</v>
      </c>
      <c r="K175" s="38" t="n">
        <v>3095.9</v>
      </c>
      <c r="L175" s="38" t="n">
        <v>3095.9</v>
      </c>
      <c r="M175" s="42" t="n">
        <v>168</v>
      </c>
      <c r="N175" s="47" t="n">
        <v>12127810.93</v>
      </c>
      <c r="O175" s="45" t="n">
        <v>0</v>
      </c>
      <c r="P175" s="45" t="n">
        <v>0</v>
      </c>
      <c r="Q175" s="45" t="n">
        <v>0</v>
      </c>
      <c r="R175" s="48" t="n">
        <v>12127810.93</v>
      </c>
      <c r="S175" s="34" t="n">
        <v>3917</v>
      </c>
      <c r="T175" s="35" t="n">
        <v>13212</v>
      </c>
      <c r="U175" s="85" t="s">
        <v>106</v>
      </c>
    </row>
    <row r="176" s="82" customFormat="true" ht="34.3" hidden="false" customHeight="true" outlineLevel="0" collapsed="false">
      <c r="A176" s="73" t="n">
        <v>61</v>
      </c>
      <c r="B176" s="33" t="s">
        <v>31</v>
      </c>
      <c r="C176" s="33" t="s">
        <v>32</v>
      </c>
      <c r="D176" s="33" t="s">
        <v>43</v>
      </c>
      <c r="E176" s="33" t="s">
        <v>64</v>
      </c>
      <c r="F176" s="33" t="n">
        <v>86</v>
      </c>
      <c r="G176" s="33"/>
      <c r="H176" s="33"/>
      <c r="I176" s="33" t="n">
        <v>1917</v>
      </c>
      <c r="J176" s="34" t="n">
        <v>527.2</v>
      </c>
      <c r="K176" s="34" t="n">
        <v>142.2</v>
      </c>
      <c r="L176" s="34" t="n">
        <v>142.2</v>
      </c>
      <c r="M176" s="35" t="n">
        <v>10</v>
      </c>
      <c r="N176" s="38" t="n">
        <v>740142.13</v>
      </c>
      <c r="O176" s="38" t="n">
        <v>0</v>
      </c>
      <c r="P176" s="38" t="n">
        <v>0</v>
      </c>
      <c r="Q176" s="38" t="n">
        <v>0</v>
      </c>
      <c r="R176" s="38" t="n">
        <v>740142.13</v>
      </c>
      <c r="S176" s="38" t="n">
        <v>5205</v>
      </c>
      <c r="T176" s="42" t="n">
        <v>29059</v>
      </c>
      <c r="U176" s="85" t="s">
        <v>106</v>
      </c>
    </row>
    <row r="177" s="82" customFormat="true" ht="34.3" hidden="false" customHeight="true" outlineLevel="0" collapsed="false">
      <c r="A177" s="73" t="n">
        <v>62</v>
      </c>
      <c r="B177" s="33" t="s">
        <v>31</v>
      </c>
      <c r="C177" s="33" t="s">
        <v>32</v>
      </c>
      <c r="D177" s="33" t="s">
        <v>43</v>
      </c>
      <c r="E177" s="33" t="s">
        <v>134</v>
      </c>
      <c r="F177" s="33" t="n">
        <v>11</v>
      </c>
      <c r="G177" s="33"/>
      <c r="H177" s="33"/>
      <c r="I177" s="33" t="n">
        <v>1988</v>
      </c>
      <c r="J177" s="34" t="n">
        <v>2444</v>
      </c>
      <c r="K177" s="34" t="n">
        <v>2345.7</v>
      </c>
      <c r="L177" s="34" t="n">
        <v>2345.7</v>
      </c>
      <c r="M177" s="35" t="n">
        <v>53</v>
      </c>
      <c r="N177" s="38" t="n">
        <v>13643331.15</v>
      </c>
      <c r="O177" s="38" t="n">
        <v>0</v>
      </c>
      <c r="P177" s="38" t="n">
        <v>0</v>
      </c>
      <c r="Q177" s="38" t="n">
        <v>0</v>
      </c>
      <c r="R177" s="38" t="n">
        <v>13643331.15</v>
      </c>
      <c r="S177" s="38" t="n">
        <v>5816</v>
      </c>
      <c r="T177" s="42" t="n">
        <v>11027</v>
      </c>
      <c r="U177" s="85" t="s">
        <v>106</v>
      </c>
    </row>
    <row r="178" s="82" customFormat="true" ht="34.3" hidden="false" customHeight="true" outlineLevel="0" collapsed="false">
      <c r="A178" s="73" t="n">
        <v>63</v>
      </c>
      <c r="B178" s="33" t="s">
        <v>31</v>
      </c>
      <c r="C178" s="33" t="s">
        <v>32</v>
      </c>
      <c r="D178" s="33" t="s">
        <v>43</v>
      </c>
      <c r="E178" s="33" t="s">
        <v>134</v>
      </c>
      <c r="F178" s="33" t="n">
        <v>5</v>
      </c>
      <c r="G178" s="33"/>
      <c r="H178" s="33"/>
      <c r="I178" s="33" t="n">
        <v>1982</v>
      </c>
      <c r="J178" s="34" t="n">
        <v>2452.1</v>
      </c>
      <c r="K178" s="34" t="n">
        <v>2437.7</v>
      </c>
      <c r="L178" s="34" t="n">
        <v>2437.7</v>
      </c>
      <c r="M178" s="35" t="n">
        <v>135</v>
      </c>
      <c r="N178" s="38" t="n">
        <v>14776107.93</v>
      </c>
      <c r="O178" s="38" t="n">
        <v>0</v>
      </c>
      <c r="P178" s="38" t="n">
        <v>0</v>
      </c>
      <c r="Q178" s="38" t="n">
        <v>0</v>
      </c>
      <c r="R178" s="38" t="n">
        <v>14776107.93</v>
      </c>
      <c r="S178" s="38" t="n">
        <v>6061</v>
      </c>
      <c r="T178" s="42" t="n">
        <v>11103</v>
      </c>
      <c r="U178" s="85" t="s">
        <v>106</v>
      </c>
    </row>
    <row r="179" s="82" customFormat="true" ht="34.3" hidden="false" customHeight="true" outlineLevel="0" collapsed="false">
      <c r="A179" s="73" t="n">
        <v>64</v>
      </c>
      <c r="B179" s="33" t="s">
        <v>31</v>
      </c>
      <c r="C179" s="33" t="s">
        <v>32</v>
      </c>
      <c r="D179" s="33" t="s">
        <v>43</v>
      </c>
      <c r="E179" s="33" t="s">
        <v>135</v>
      </c>
      <c r="F179" s="33" t="n">
        <v>1</v>
      </c>
      <c r="G179" s="33"/>
      <c r="H179" s="33"/>
      <c r="I179" s="33" t="n">
        <v>2000</v>
      </c>
      <c r="J179" s="34" t="n">
        <v>4117.3</v>
      </c>
      <c r="K179" s="34" t="n">
        <v>3618.4</v>
      </c>
      <c r="L179" s="34" t="n">
        <v>3618.4</v>
      </c>
      <c r="M179" s="35" t="n">
        <v>135</v>
      </c>
      <c r="N179" s="38" t="n">
        <v>20191017.6</v>
      </c>
      <c r="O179" s="38" t="n">
        <v>0</v>
      </c>
      <c r="P179" s="38" t="n">
        <v>0</v>
      </c>
      <c r="Q179" s="38" t="n">
        <v>0</v>
      </c>
      <c r="R179" s="38" t="n">
        <v>20191017.6</v>
      </c>
      <c r="S179" s="38" t="n">
        <v>5580</v>
      </c>
      <c r="T179" s="42" t="n">
        <v>11394</v>
      </c>
      <c r="U179" s="85" t="s">
        <v>106</v>
      </c>
    </row>
    <row r="180" s="82" customFormat="true" ht="34.3" hidden="false" customHeight="true" outlineLevel="0" collapsed="false">
      <c r="A180" s="73" t="n">
        <v>65</v>
      </c>
      <c r="B180" s="33" t="s">
        <v>31</v>
      </c>
      <c r="C180" s="33" t="s">
        <v>32</v>
      </c>
      <c r="D180" s="33" t="s">
        <v>43</v>
      </c>
      <c r="E180" s="33" t="s">
        <v>136</v>
      </c>
      <c r="F180" s="33" t="n">
        <v>52</v>
      </c>
      <c r="G180" s="33"/>
      <c r="H180" s="33"/>
      <c r="I180" s="33" t="n">
        <v>1944</v>
      </c>
      <c r="J180" s="34" t="n">
        <v>3197.9</v>
      </c>
      <c r="K180" s="34" t="n">
        <v>2275.3</v>
      </c>
      <c r="L180" s="34" t="n">
        <v>2275.3</v>
      </c>
      <c r="M180" s="35" t="n">
        <v>73</v>
      </c>
      <c r="N180" s="38" t="n">
        <v>10997962.3</v>
      </c>
      <c r="O180" s="38" t="n">
        <v>0</v>
      </c>
      <c r="P180" s="38" t="n">
        <v>0</v>
      </c>
      <c r="Q180" s="38" t="n">
        <v>0</v>
      </c>
      <c r="R180" s="38" t="n">
        <v>10997962.3</v>
      </c>
      <c r="S180" s="38" t="n">
        <v>4834</v>
      </c>
      <c r="T180" s="42" t="n">
        <v>11820</v>
      </c>
      <c r="U180" s="85" t="s">
        <v>106</v>
      </c>
    </row>
    <row r="181" s="82" customFormat="true" ht="34.3" hidden="false" customHeight="true" outlineLevel="0" collapsed="false">
      <c r="A181" s="73" t="n">
        <v>66</v>
      </c>
      <c r="B181" s="33" t="s">
        <v>31</v>
      </c>
      <c r="C181" s="33" t="s">
        <v>32</v>
      </c>
      <c r="D181" s="33" t="s">
        <v>43</v>
      </c>
      <c r="E181" s="33" t="s">
        <v>65</v>
      </c>
      <c r="F181" s="33" t="n">
        <v>41</v>
      </c>
      <c r="G181" s="33"/>
      <c r="H181" s="33"/>
      <c r="I181" s="33" t="n">
        <v>1975</v>
      </c>
      <c r="J181" s="34" t="n">
        <v>8236.2</v>
      </c>
      <c r="K181" s="34" t="n">
        <v>3821.3</v>
      </c>
      <c r="L181" s="34" t="n">
        <v>3821.3</v>
      </c>
      <c r="M181" s="35" t="n">
        <v>158</v>
      </c>
      <c r="N181" s="38" t="n">
        <v>16386785.07</v>
      </c>
      <c r="O181" s="38" t="n">
        <v>0</v>
      </c>
      <c r="P181" s="38" t="n">
        <v>0</v>
      </c>
      <c r="Q181" s="38" t="n">
        <v>0</v>
      </c>
      <c r="R181" s="38" t="n">
        <v>16386785.07</v>
      </c>
      <c r="S181" s="38" t="n">
        <v>4288</v>
      </c>
      <c r="T181" s="42" t="n">
        <v>15024</v>
      </c>
      <c r="U181" s="85" t="s">
        <v>106</v>
      </c>
    </row>
    <row r="182" s="82" customFormat="true" ht="34.3" hidden="false" customHeight="true" outlineLevel="0" collapsed="false">
      <c r="A182" s="73" t="n">
        <v>67</v>
      </c>
      <c r="B182" s="33" t="s">
        <v>31</v>
      </c>
      <c r="C182" s="33" t="s">
        <v>32</v>
      </c>
      <c r="D182" s="33" t="s">
        <v>43</v>
      </c>
      <c r="E182" s="33" t="s">
        <v>65</v>
      </c>
      <c r="F182" s="33" t="n">
        <v>5</v>
      </c>
      <c r="G182" s="33"/>
      <c r="H182" s="33"/>
      <c r="I182" s="33" t="n">
        <v>1978</v>
      </c>
      <c r="J182" s="34" t="n">
        <v>765.1</v>
      </c>
      <c r="K182" s="34" t="n">
        <v>762.7</v>
      </c>
      <c r="L182" s="34" t="n">
        <v>762.7</v>
      </c>
      <c r="M182" s="35" t="n">
        <v>23</v>
      </c>
      <c r="N182" s="38" t="n">
        <v>3475830.02</v>
      </c>
      <c r="O182" s="38" t="n">
        <v>0</v>
      </c>
      <c r="P182" s="38" t="n">
        <v>0</v>
      </c>
      <c r="Q182" s="38" t="n">
        <v>0</v>
      </c>
      <c r="R182" s="38" t="n">
        <v>3475830.02</v>
      </c>
      <c r="S182" s="38" t="n">
        <v>4557</v>
      </c>
      <c r="T182" s="42" t="n">
        <v>9329</v>
      </c>
      <c r="U182" s="85" t="s">
        <v>106</v>
      </c>
    </row>
    <row r="183" s="82" customFormat="true" ht="34.3" hidden="false" customHeight="true" outlineLevel="0" collapsed="false">
      <c r="A183" s="73" t="n">
        <v>68</v>
      </c>
      <c r="B183" s="33" t="s">
        <v>31</v>
      </c>
      <c r="C183" s="33" t="s">
        <v>32</v>
      </c>
      <c r="D183" s="33" t="s">
        <v>43</v>
      </c>
      <c r="E183" s="33" t="s">
        <v>66</v>
      </c>
      <c r="F183" s="33" t="n">
        <v>15</v>
      </c>
      <c r="G183" s="33"/>
      <c r="H183" s="33"/>
      <c r="I183" s="33" t="n">
        <v>2002</v>
      </c>
      <c r="J183" s="34" t="n">
        <v>4952.8</v>
      </c>
      <c r="K183" s="34" t="n">
        <v>4940.44</v>
      </c>
      <c r="L183" s="34" t="n">
        <v>4940.44</v>
      </c>
      <c r="M183" s="35" t="n">
        <v>215</v>
      </c>
      <c r="N183" s="38" t="n">
        <v>11873570.77</v>
      </c>
      <c r="O183" s="38" t="n">
        <v>0</v>
      </c>
      <c r="P183" s="38" t="n">
        <v>0</v>
      </c>
      <c r="Q183" s="38" t="n">
        <v>0</v>
      </c>
      <c r="R183" s="38" t="n">
        <v>11873570.77</v>
      </c>
      <c r="S183" s="38" t="n">
        <v>2403</v>
      </c>
      <c r="T183" s="42" t="n">
        <v>7387</v>
      </c>
      <c r="U183" s="85" t="s">
        <v>106</v>
      </c>
    </row>
    <row r="184" s="82" customFormat="true" ht="34.3" hidden="false" customHeight="true" outlineLevel="0" collapsed="false">
      <c r="A184" s="73" t="n">
        <v>69</v>
      </c>
      <c r="B184" s="33" t="s">
        <v>31</v>
      </c>
      <c r="C184" s="33" t="s">
        <v>32</v>
      </c>
      <c r="D184" s="33" t="s">
        <v>43</v>
      </c>
      <c r="E184" s="33" t="s">
        <v>66</v>
      </c>
      <c r="F184" s="33" t="n">
        <v>36</v>
      </c>
      <c r="G184" s="33"/>
      <c r="H184" s="33"/>
      <c r="I184" s="33" t="n">
        <v>1994</v>
      </c>
      <c r="J184" s="34" t="n">
        <v>8706.7</v>
      </c>
      <c r="K184" s="34" t="n">
        <v>8648.3</v>
      </c>
      <c r="L184" s="34" t="n">
        <v>8648.3</v>
      </c>
      <c r="M184" s="35" t="n">
        <v>332</v>
      </c>
      <c r="N184" s="38" t="n">
        <v>20693581.55</v>
      </c>
      <c r="O184" s="38" t="n">
        <v>0</v>
      </c>
      <c r="P184" s="38" t="n">
        <v>0</v>
      </c>
      <c r="Q184" s="38" t="n">
        <v>0</v>
      </c>
      <c r="R184" s="38" t="n">
        <v>20693581.55</v>
      </c>
      <c r="S184" s="38" t="n">
        <v>2393</v>
      </c>
      <c r="T184" s="42" t="n">
        <v>7419</v>
      </c>
      <c r="U184" s="85" t="s">
        <v>106</v>
      </c>
    </row>
    <row r="185" s="82" customFormat="true" ht="34.3" hidden="false" customHeight="true" outlineLevel="0" collapsed="false">
      <c r="A185" s="73" t="n">
        <v>70</v>
      </c>
      <c r="B185" s="33" t="s">
        <v>31</v>
      </c>
      <c r="C185" s="33" t="s">
        <v>32</v>
      </c>
      <c r="D185" s="43" t="s">
        <v>43</v>
      </c>
      <c r="E185" s="59" t="s">
        <v>67</v>
      </c>
      <c r="F185" s="41" t="n">
        <v>46</v>
      </c>
      <c r="G185" s="41"/>
      <c r="H185" s="41"/>
      <c r="I185" s="41" t="n">
        <v>1962</v>
      </c>
      <c r="J185" s="38" t="n">
        <v>3498.1</v>
      </c>
      <c r="K185" s="38" t="n">
        <v>3493.4</v>
      </c>
      <c r="L185" s="38" t="n">
        <v>3493.4</v>
      </c>
      <c r="M185" s="87" t="n">
        <v>114</v>
      </c>
      <c r="N185" s="38" t="n">
        <v>15030998.97</v>
      </c>
      <c r="O185" s="38" t="n">
        <v>0</v>
      </c>
      <c r="P185" s="38" t="n">
        <v>0</v>
      </c>
      <c r="Q185" s="38" t="n">
        <v>0</v>
      </c>
      <c r="R185" s="38" t="n">
        <v>15030998.97</v>
      </c>
      <c r="S185" s="38" t="n">
        <v>4303</v>
      </c>
      <c r="T185" s="42" t="n">
        <v>9308</v>
      </c>
      <c r="U185" s="85" t="s">
        <v>106</v>
      </c>
    </row>
    <row r="186" s="82" customFormat="true" ht="34.3" hidden="false" customHeight="true" outlineLevel="0" collapsed="false">
      <c r="A186" s="73" t="n">
        <v>71</v>
      </c>
      <c r="B186" s="33" t="s">
        <v>31</v>
      </c>
      <c r="C186" s="33" t="s">
        <v>32</v>
      </c>
      <c r="D186" s="33" t="s">
        <v>43</v>
      </c>
      <c r="E186" s="59" t="s">
        <v>137</v>
      </c>
      <c r="F186" s="41" t="n">
        <v>10</v>
      </c>
      <c r="G186" s="41"/>
      <c r="H186" s="41"/>
      <c r="I186" s="41" t="n">
        <v>1970</v>
      </c>
      <c r="J186" s="38" t="n">
        <v>2604</v>
      </c>
      <c r="K186" s="38" t="n">
        <v>2582.3</v>
      </c>
      <c r="L186" s="38" t="n">
        <v>2582.3</v>
      </c>
      <c r="M186" s="87" t="n">
        <v>113</v>
      </c>
      <c r="N186" s="38" t="n">
        <v>10956158.22</v>
      </c>
      <c r="O186" s="38" t="n">
        <v>0</v>
      </c>
      <c r="P186" s="38" t="n">
        <v>0</v>
      </c>
      <c r="Q186" s="38" t="n">
        <v>0</v>
      </c>
      <c r="R186" s="38" t="n">
        <v>10956158.22</v>
      </c>
      <c r="S186" s="38" t="n">
        <v>4243</v>
      </c>
      <c r="T186" s="42" t="n">
        <v>9257</v>
      </c>
      <c r="U186" s="85" t="s">
        <v>106</v>
      </c>
    </row>
    <row r="187" s="82" customFormat="true" ht="34.3" hidden="false" customHeight="true" outlineLevel="0" collapsed="false">
      <c r="A187" s="73" t="n">
        <v>72</v>
      </c>
      <c r="B187" s="33" t="s">
        <v>31</v>
      </c>
      <c r="C187" s="33" t="s">
        <v>32</v>
      </c>
      <c r="D187" s="33" t="s">
        <v>43</v>
      </c>
      <c r="E187" s="59" t="s">
        <v>138</v>
      </c>
      <c r="F187" s="41" t="n">
        <v>2</v>
      </c>
      <c r="G187" s="41"/>
      <c r="H187" s="41"/>
      <c r="I187" s="41" t="n">
        <v>1959</v>
      </c>
      <c r="J187" s="38" t="n">
        <v>613.8</v>
      </c>
      <c r="K187" s="38" t="n">
        <v>381</v>
      </c>
      <c r="L187" s="38" t="n">
        <v>381</v>
      </c>
      <c r="M187" s="87" t="n">
        <v>42</v>
      </c>
      <c r="N187" s="38" t="n">
        <v>10173332.36</v>
      </c>
      <c r="O187" s="38" t="n">
        <v>0</v>
      </c>
      <c r="P187" s="38" t="n">
        <v>0</v>
      </c>
      <c r="Q187" s="38" t="n">
        <v>0</v>
      </c>
      <c r="R187" s="38" t="n">
        <v>10173332.36</v>
      </c>
      <c r="S187" s="38" t="n">
        <v>26702</v>
      </c>
      <c r="T187" s="42" t="n">
        <v>63637</v>
      </c>
      <c r="U187" s="85" t="s">
        <v>106</v>
      </c>
    </row>
    <row r="188" s="82" customFormat="true" ht="34.3" hidden="false" customHeight="true" outlineLevel="0" collapsed="false">
      <c r="A188" s="73" t="n">
        <v>73</v>
      </c>
      <c r="B188" s="33" t="s">
        <v>31</v>
      </c>
      <c r="C188" s="33" t="s">
        <v>32</v>
      </c>
      <c r="D188" s="33" t="s">
        <v>43</v>
      </c>
      <c r="E188" s="59" t="s">
        <v>138</v>
      </c>
      <c r="F188" s="41" t="n">
        <v>4</v>
      </c>
      <c r="G188" s="41"/>
      <c r="H188" s="41"/>
      <c r="I188" s="41" t="n">
        <v>1960</v>
      </c>
      <c r="J188" s="38" t="n">
        <v>277.1</v>
      </c>
      <c r="K188" s="38" t="n">
        <v>191.7</v>
      </c>
      <c r="L188" s="38" t="n">
        <v>191.7</v>
      </c>
      <c r="M188" s="87" t="n">
        <v>24</v>
      </c>
      <c r="N188" s="38" t="n">
        <v>286370.5</v>
      </c>
      <c r="O188" s="38" t="n">
        <v>0</v>
      </c>
      <c r="P188" s="38" t="n">
        <v>0</v>
      </c>
      <c r="Q188" s="38" t="n">
        <v>0</v>
      </c>
      <c r="R188" s="38" t="n">
        <v>286370.5</v>
      </c>
      <c r="S188" s="38" t="n">
        <v>1494</v>
      </c>
      <c r="T188" s="42" t="n">
        <v>1547</v>
      </c>
      <c r="U188" s="85" t="s">
        <v>106</v>
      </c>
    </row>
    <row r="189" s="82" customFormat="true" ht="34.3" hidden="false" customHeight="true" outlineLevel="0" collapsed="false">
      <c r="A189" s="73" t="n">
        <v>74</v>
      </c>
      <c r="B189" s="33" t="s">
        <v>31</v>
      </c>
      <c r="C189" s="33" t="s">
        <v>32</v>
      </c>
      <c r="D189" s="33" t="s">
        <v>43</v>
      </c>
      <c r="E189" s="59" t="s">
        <v>138</v>
      </c>
      <c r="F189" s="41" t="n">
        <v>6</v>
      </c>
      <c r="G189" s="41"/>
      <c r="H189" s="41"/>
      <c r="I189" s="41" t="n">
        <v>1960</v>
      </c>
      <c r="J189" s="38" t="n">
        <v>626.6</v>
      </c>
      <c r="K189" s="38" t="n">
        <v>453.8</v>
      </c>
      <c r="L189" s="38" t="n">
        <v>453.8</v>
      </c>
      <c r="M189" s="42" t="n">
        <v>37</v>
      </c>
      <c r="N189" s="38" t="n">
        <v>506655.5</v>
      </c>
      <c r="O189" s="38" t="n">
        <v>0</v>
      </c>
      <c r="P189" s="38" t="n">
        <v>0</v>
      </c>
      <c r="Q189" s="38" t="n">
        <v>0</v>
      </c>
      <c r="R189" s="38" t="n">
        <v>506655.5</v>
      </c>
      <c r="S189" s="38" t="n">
        <v>1116</v>
      </c>
      <c r="T189" s="42" t="n">
        <v>1156</v>
      </c>
      <c r="U189" s="85" t="s">
        <v>106</v>
      </c>
    </row>
    <row r="190" s="82" customFormat="true" ht="34.3" hidden="false" customHeight="true" outlineLevel="0" collapsed="false">
      <c r="A190" s="73" t="n">
        <v>75</v>
      </c>
      <c r="B190" s="33" t="s">
        <v>31</v>
      </c>
      <c r="C190" s="33" t="s">
        <v>32</v>
      </c>
      <c r="D190" s="33" t="s">
        <v>43</v>
      </c>
      <c r="E190" s="59" t="s">
        <v>69</v>
      </c>
      <c r="F190" s="41" t="n">
        <v>238</v>
      </c>
      <c r="G190" s="41"/>
      <c r="H190" s="41"/>
      <c r="I190" s="41" t="n">
        <v>1974</v>
      </c>
      <c r="J190" s="38" t="n">
        <v>4527</v>
      </c>
      <c r="K190" s="38" t="n">
        <v>4516.6</v>
      </c>
      <c r="L190" s="38" t="n">
        <v>4516.6</v>
      </c>
      <c r="M190" s="42" t="n">
        <v>223</v>
      </c>
      <c r="N190" s="38" t="n">
        <v>19387081.97</v>
      </c>
      <c r="O190" s="38" t="n">
        <v>0</v>
      </c>
      <c r="P190" s="38" t="n">
        <v>0</v>
      </c>
      <c r="Q190" s="38" t="n">
        <v>0</v>
      </c>
      <c r="R190" s="38" t="n">
        <v>19387081.97</v>
      </c>
      <c r="S190" s="38" t="n">
        <v>4292</v>
      </c>
      <c r="T190" s="42" t="n">
        <v>9318</v>
      </c>
      <c r="U190" s="85" t="s">
        <v>106</v>
      </c>
    </row>
    <row r="191" s="82" customFormat="true" ht="34.3" hidden="false" customHeight="true" outlineLevel="0" collapsed="false">
      <c r="A191" s="73" t="n">
        <v>76</v>
      </c>
      <c r="B191" s="33" t="s">
        <v>31</v>
      </c>
      <c r="C191" s="33" t="s">
        <v>32</v>
      </c>
      <c r="D191" s="33" t="s">
        <v>43</v>
      </c>
      <c r="E191" s="59" t="s">
        <v>69</v>
      </c>
      <c r="F191" s="41" t="n">
        <v>240</v>
      </c>
      <c r="G191" s="41"/>
      <c r="H191" s="41"/>
      <c r="I191" s="41" t="n">
        <v>1972</v>
      </c>
      <c r="J191" s="38" t="n">
        <v>4524.7</v>
      </c>
      <c r="K191" s="38" t="n">
        <v>4483.8</v>
      </c>
      <c r="L191" s="38" t="n">
        <v>4483.8</v>
      </c>
      <c r="M191" s="42" t="n">
        <v>195</v>
      </c>
      <c r="N191" s="38" t="n">
        <v>19252560.66</v>
      </c>
      <c r="O191" s="38" t="n">
        <v>0</v>
      </c>
      <c r="P191" s="38" t="n">
        <v>0</v>
      </c>
      <c r="Q191" s="38" t="n">
        <v>0</v>
      </c>
      <c r="R191" s="38" t="n">
        <v>19252560.66</v>
      </c>
      <c r="S191" s="38" t="n">
        <v>4294</v>
      </c>
      <c r="T191" s="42" t="n">
        <v>9353</v>
      </c>
      <c r="U191" s="85" t="s">
        <v>106</v>
      </c>
    </row>
    <row r="192" s="82" customFormat="true" ht="34.3" hidden="false" customHeight="true" outlineLevel="0" collapsed="false">
      <c r="A192" s="73" t="n">
        <v>77</v>
      </c>
      <c r="B192" s="33" t="s">
        <v>31</v>
      </c>
      <c r="C192" s="33" t="s">
        <v>32</v>
      </c>
      <c r="D192" s="33" t="s">
        <v>43</v>
      </c>
      <c r="E192" s="59" t="s">
        <v>69</v>
      </c>
      <c r="F192" s="41" t="n">
        <v>315</v>
      </c>
      <c r="G192" s="41" t="n">
        <v>5</v>
      </c>
      <c r="H192" s="41"/>
      <c r="I192" s="41" t="n">
        <v>1994</v>
      </c>
      <c r="J192" s="38" t="n">
        <v>4436.5</v>
      </c>
      <c r="K192" s="38" t="n">
        <v>4416.7</v>
      </c>
      <c r="L192" s="38" t="n">
        <v>4416.7</v>
      </c>
      <c r="M192" s="42" t="n">
        <v>173</v>
      </c>
      <c r="N192" s="38" t="n">
        <v>11219670.33</v>
      </c>
      <c r="O192" s="38" t="n">
        <v>0</v>
      </c>
      <c r="P192" s="38" t="n">
        <v>0</v>
      </c>
      <c r="Q192" s="38" t="n">
        <v>0</v>
      </c>
      <c r="R192" s="38" t="n">
        <v>11219670.33</v>
      </c>
      <c r="S192" s="38" t="n">
        <v>2540</v>
      </c>
      <c r="T192" s="42" t="n">
        <v>7532</v>
      </c>
      <c r="U192" s="85" t="s">
        <v>106</v>
      </c>
    </row>
    <row r="193" s="82" customFormat="true" ht="34.3" hidden="false" customHeight="true" outlineLevel="0" collapsed="false">
      <c r="A193" s="73" t="n">
        <v>78</v>
      </c>
      <c r="B193" s="43" t="s">
        <v>31</v>
      </c>
      <c r="C193" s="43" t="s">
        <v>32</v>
      </c>
      <c r="D193" s="49" t="s">
        <v>43</v>
      </c>
      <c r="E193" s="33" t="s">
        <v>69</v>
      </c>
      <c r="F193" s="33" t="n">
        <v>315</v>
      </c>
      <c r="G193" s="33" t="n">
        <v>6</v>
      </c>
      <c r="H193" s="33"/>
      <c r="I193" s="33" t="n">
        <v>1995</v>
      </c>
      <c r="J193" s="34" t="n">
        <v>5731</v>
      </c>
      <c r="K193" s="34" t="n">
        <v>5713.4</v>
      </c>
      <c r="L193" s="34" t="n">
        <v>5713.4</v>
      </c>
      <c r="M193" s="35" t="n">
        <v>214</v>
      </c>
      <c r="N193" s="47" t="n">
        <v>15229283.7</v>
      </c>
      <c r="O193" s="34" t="n">
        <v>0</v>
      </c>
      <c r="P193" s="34" t="n">
        <v>0</v>
      </c>
      <c r="Q193" s="34" t="n">
        <v>0</v>
      </c>
      <c r="R193" s="48" t="n">
        <v>15229283.7</v>
      </c>
      <c r="S193" s="34" t="n">
        <v>2666</v>
      </c>
      <c r="T193" s="35" t="n">
        <v>7666</v>
      </c>
      <c r="U193" s="85" t="s">
        <v>106</v>
      </c>
    </row>
    <row r="194" s="82" customFormat="true" ht="34.3" hidden="false" customHeight="true" outlineLevel="0" collapsed="false">
      <c r="A194" s="73" t="n">
        <v>80</v>
      </c>
      <c r="B194" s="33" t="s">
        <v>31</v>
      </c>
      <c r="C194" s="33" t="s">
        <v>32</v>
      </c>
      <c r="D194" s="33" t="s">
        <v>43</v>
      </c>
      <c r="E194" s="59" t="s">
        <v>139</v>
      </c>
      <c r="F194" s="41" t="s">
        <v>140</v>
      </c>
      <c r="G194" s="41"/>
      <c r="H194" s="41"/>
      <c r="I194" s="41" t="n">
        <v>1964</v>
      </c>
      <c r="J194" s="38" t="n">
        <v>3612</v>
      </c>
      <c r="K194" s="38" t="n">
        <v>3332.6</v>
      </c>
      <c r="L194" s="38" t="n">
        <v>3332.6</v>
      </c>
      <c r="M194" s="42" t="n">
        <v>122</v>
      </c>
      <c r="N194" s="38" t="n">
        <v>14965608.84</v>
      </c>
      <c r="O194" s="38" t="n">
        <v>0</v>
      </c>
      <c r="P194" s="38" t="n">
        <v>0</v>
      </c>
      <c r="Q194" s="38" t="n">
        <v>0</v>
      </c>
      <c r="R194" s="38" t="n">
        <v>14965608.84</v>
      </c>
      <c r="S194" s="38" t="n">
        <v>4491</v>
      </c>
      <c r="T194" s="42" t="n">
        <v>18120</v>
      </c>
      <c r="U194" s="85" t="s">
        <v>106</v>
      </c>
    </row>
    <row r="195" s="82" customFormat="true" ht="34.3" hidden="false" customHeight="true" outlineLevel="0" collapsed="false">
      <c r="A195" s="73" t="n">
        <v>81</v>
      </c>
      <c r="B195" s="33" t="s">
        <v>31</v>
      </c>
      <c r="C195" s="33" t="s">
        <v>32</v>
      </c>
      <c r="D195" s="33" t="s">
        <v>43</v>
      </c>
      <c r="E195" s="59" t="s">
        <v>139</v>
      </c>
      <c r="F195" s="41" t="n">
        <v>15</v>
      </c>
      <c r="G195" s="41"/>
      <c r="H195" s="41"/>
      <c r="I195" s="41" t="n">
        <v>1963</v>
      </c>
      <c r="J195" s="38" t="n">
        <v>4714.6</v>
      </c>
      <c r="K195" s="38" t="n">
        <v>2962.5</v>
      </c>
      <c r="L195" s="38" t="n">
        <v>2962.5</v>
      </c>
      <c r="M195" s="42" t="n">
        <v>108</v>
      </c>
      <c r="N195" s="38" t="n">
        <v>13018645.6</v>
      </c>
      <c r="O195" s="38" t="n">
        <v>0</v>
      </c>
      <c r="P195" s="38" t="n">
        <v>0</v>
      </c>
      <c r="Q195" s="38" t="n">
        <v>0</v>
      </c>
      <c r="R195" s="38" t="n">
        <v>13018645.6</v>
      </c>
      <c r="S195" s="38" t="n">
        <v>4394</v>
      </c>
      <c r="T195" s="42" t="n">
        <v>12319</v>
      </c>
      <c r="U195" s="85" t="s">
        <v>106</v>
      </c>
    </row>
    <row r="196" s="82" customFormat="true" ht="34.3" hidden="false" customHeight="true" outlineLevel="0" collapsed="false">
      <c r="A196" s="73" t="n">
        <v>82</v>
      </c>
      <c r="B196" s="33" t="s">
        <v>31</v>
      </c>
      <c r="C196" s="33" t="s">
        <v>32</v>
      </c>
      <c r="D196" s="33" t="s">
        <v>43</v>
      </c>
      <c r="E196" s="33" t="s">
        <v>139</v>
      </c>
      <c r="F196" s="33" t="n">
        <v>38</v>
      </c>
      <c r="G196" s="33"/>
      <c r="H196" s="33"/>
      <c r="I196" s="41" t="n">
        <v>1960</v>
      </c>
      <c r="J196" s="38" t="n">
        <v>547.5</v>
      </c>
      <c r="K196" s="38" t="n">
        <v>546</v>
      </c>
      <c r="L196" s="38" t="n">
        <v>546</v>
      </c>
      <c r="M196" s="87" t="n">
        <v>18</v>
      </c>
      <c r="N196" s="38" t="n">
        <v>6466123.73</v>
      </c>
      <c r="O196" s="38" t="n">
        <v>0</v>
      </c>
      <c r="P196" s="38" t="n">
        <v>0</v>
      </c>
      <c r="Q196" s="38" t="n">
        <v>0</v>
      </c>
      <c r="R196" s="38" t="n">
        <v>6466123.73</v>
      </c>
      <c r="S196" s="38" t="n">
        <v>11843</v>
      </c>
      <c r="T196" s="42" t="n">
        <v>16676</v>
      </c>
      <c r="U196" s="85" t="s">
        <v>106</v>
      </c>
    </row>
    <row r="197" s="82" customFormat="true" ht="34.3" hidden="false" customHeight="true" outlineLevel="0" collapsed="false">
      <c r="A197" s="73" t="n">
        <v>83</v>
      </c>
      <c r="B197" s="33" t="s">
        <v>31</v>
      </c>
      <c r="C197" s="33" t="s">
        <v>32</v>
      </c>
      <c r="D197" s="33" t="s">
        <v>43</v>
      </c>
      <c r="E197" s="33" t="s">
        <v>141</v>
      </c>
      <c r="F197" s="33" t="n">
        <v>6</v>
      </c>
      <c r="G197" s="33"/>
      <c r="H197" s="33"/>
      <c r="I197" s="33" t="n">
        <v>1990</v>
      </c>
      <c r="J197" s="34" t="n">
        <v>2383</v>
      </c>
      <c r="K197" s="34" t="n">
        <v>1332.4</v>
      </c>
      <c r="L197" s="34" t="n">
        <v>1332.4</v>
      </c>
      <c r="M197" s="35" t="n">
        <v>113</v>
      </c>
      <c r="N197" s="38" t="n">
        <v>10316246.69</v>
      </c>
      <c r="O197" s="38" t="n">
        <v>0</v>
      </c>
      <c r="P197" s="38" t="n">
        <v>0</v>
      </c>
      <c r="Q197" s="38" t="n">
        <v>0</v>
      </c>
      <c r="R197" s="38" t="n">
        <v>10316246.69</v>
      </c>
      <c r="S197" s="38" t="n">
        <v>7743</v>
      </c>
      <c r="T197" s="42" t="n">
        <v>16626</v>
      </c>
      <c r="U197" s="85" t="s">
        <v>106</v>
      </c>
    </row>
    <row r="198" s="82" customFormat="true" ht="34.3" hidden="false" customHeight="true" outlineLevel="0" collapsed="false">
      <c r="A198" s="73" t="n">
        <v>84</v>
      </c>
      <c r="B198" s="33" t="s">
        <v>31</v>
      </c>
      <c r="C198" s="33" t="s">
        <v>32</v>
      </c>
      <c r="D198" s="33" t="s">
        <v>43</v>
      </c>
      <c r="E198" s="33" t="s">
        <v>72</v>
      </c>
      <c r="F198" s="33" t="n">
        <v>133</v>
      </c>
      <c r="G198" s="33" t="n">
        <v>2</v>
      </c>
      <c r="H198" s="33"/>
      <c r="I198" s="33" t="n">
        <v>1994</v>
      </c>
      <c r="J198" s="34" t="n">
        <v>9792.4</v>
      </c>
      <c r="K198" s="34" t="n">
        <v>9781.31</v>
      </c>
      <c r="L198" s="34" t="n">
        <v>9781.31</v>
      </c>
      <c r="M198" s="35" t="n">
        <v>320</v>
      </c>
      <c r="N198" s="38" t="n">
        <v>20943755.4</v>
      </c>
      <c r="O198" s="38" t="n">
        <v>0</v>
      </c>
      <c r="P198" s="38" t="n">
        <v>0</v>
      </c>
      <c r="Q198" s="38" t="n">
        <v>0</v>
      </c>
      <c r="R198" s="38" t="n">
        <v>20943755.4</v>
      </c>
      <c r="S198" s="38" t="n">
        <v>2141</v>
      </c>
      <c r="T198" s="42" t="n">
        <v>7136</v>
      </c>
      <c r="U198" s="85" t="s">
        <v>106</v>
      </c>
    </row>
    <row r="199" s="82" customFormat="true" ht="34.3" hidden="false" customHeight="true" outlineLevel="0" collapsed="false">
      <c r="A199" s="73" t="n">
        <v>85</v>
      </c>
      <c r="B199" s="33" t="s">
        <v>31</v>
      </c>
      <c r="C199" s="33" t="s">
        <v>32</v>
      </c>
      <c r="D199" s="33" t="s">
        <v>43</v>
      </c>
      <c r="E199" s="33" t="s">
        <v>72</v>
      </c>
      <c r="F199" s="33" t="n">
        <v>67</v>
      </c>
      <c r="G199" s="33"/>
      <c r="H199" s="33"/>
      <c r="I199" s="33" t="n">
        <v>1964</v>
      </c>
      <c r="J199" s="34" t="n">
        <v>4701.9</v>
      </c>
      <c r="K199" s="34" t="n">
        <v>4376.6</v>
      </c>
      <c r="L199" s="34" t="n">
        <v>4376.6</v>
      </c>
      <c r="M199" s="35" t="n">
        <v>104</v>
      </c>
      <c r="N199" s="38" t="n">
        <v>13693593.65</v>
      </c>
      <c r="O199" s="38" t="n">
        <v>0</v>
      </c>
      <c r="P199" s="38" t="n">
        <v>0</v>
      </c>
      <c r="Q199" s="38" t="n">
        <v>0</v>
      </c>
      <c r="R199" s="38" t="n">
        <v>13693593.65</v>
      </c>
      <c r="S199" s="38" t="n">
        <v>3129</v>
      </c>
      <c r="T199" s="42" t="n">
        <v>8481</v>
      </c>
      <c r="U199" s="85" t="s">
        <v>106</v>
      </c>
    </row>
    <row r="200" s="82" customFormat="true" ht="34.3" hidden="false" customHeight="true" outlineLevel="0" collapsed="false">
      <c r="A200" s="73" t="n">
        <v>86</v>
      </c>
      <c r="B200" s="33" t="s">
        <v>31</v>
      </c>
      <c r="C200" s="33" t="s">
        <v>32</v>
      </c>
      <c r="D200" s="33" t="s">
        <v>43</v>
      </c>
      <c r="E200" s="33" t="s">
        <v>72</v>
      </c>
      <c r="F200" s="33" t="n">
        <v>85</v>
      </c>
      <c r="G200" s="33"/>
      <c r="H200" s="33" t="s">
        <v>39</v>
      </c>
      <c r="I200" s="33" t="n">
        <v>1967</v>
      </c>
      <c r="J200" s="34" t="n">
        <v>3883</v>
      </c>
      <c r="K200" s="34" t="n">
        <v>3620.3</v>
      </c>
      <c r="L200" s="34" t="n">
        <v>3620.3</v>
      </c>
      <c r="M200" s="35" t="n">
        <v>153</v>
      </c>
      <c r="N200" s="38" t="n">
        <v>15564204.35</v>
      </c>
      <c r="O200" s="38" t="n">
        <v>0</v>
      </c>
      <c r="P200" s="38" t="n">
        <v>0</v>
      </c>
      <c r="Q200" s="38" t="n">
        <v>0</v>
      </c>
      <c r="R200" s="38" t="n">
        <v>15564204.35</v>
      </c>
      <c r="S200" s="38" t="n">
        <v>4299</v>
      </c>
      <c r="T200" s="42" t="n">
        <v>9660</v>
      </c>
      <c r="U200" s="85" t="s">
        <v>106</v>
      </c>
    </row>
    <row r="201" s="82" customFormat="true" ht="34.3" hidden="false" customHeight="true" outlineLevel="0" collapsed="false">
      <c r="A201" s="73" t="n">
        <v>87</v>
      </c>
      <c r="B201" s="33" t="s">
        <v>31</v>
      </c>
      <c r="C201" s="33" t="s">
        <v>32</v>
      </c>
      <c r="D201" s="33" t="s">
        <v>43</v>
      </c>
      <c r="E201" s="33" t="s">
        <v>142</v>
      </c>
      <c r="F201" s="33" t="n">
        <v>55</v>
      </c>
      <c r="G201" s="33"/>
      <c r="H201" s="33"/>
      <c r="I201" s="33" t="n">
        <v>1978</v>
      </c>
      <c r="J201" s="34" t="n">
        <v>3380.1</v>
      </c>
      <c r="K201" s="34" t="n">
        <v>3369.89</v>
      </c>
      <c r="L201" s="34" t="n">
        <v>3369.89</v>
      </c>
      <c r="M201" s="35" t="n">
        <v>140</v>
      </c>
      <c r="N201" s="38" t="n">
        <v>14531952.56</v>
      </c>
      <c r="O201" s="38" t="n">
        <v>0</v>
      </c>
      <c r="P201" s="38" t="n">
        <v>0</v>
      </c>
      <c r="Q201" s="38" t="n">
        <v>0</v>
      </c>
      <c r="R201" s="38" t="n">
        <v>14531952.56</v>
      </c>
      <c r="S201" s="38" t="n">
        <v>4312</v>
      </c>
      <c r="T201" s="42" t="n">
        <v>9324</v>
      </c>
      <c r="U201" s="85" t="s">
        <v>106</v>
      </c>
    </row>
    <row r="202" s="82" customFormat="true" ht="34.3" hidden="false" customHeight="true" outlineLevel="0" collapsed="false">
      <c r="A202" s="73" t="n">
        <v>88</v>
      </c>
      <c r="B202" s="33" t="s">
        <v>31</v>
      </c>
      <c r="C202" s="33" t="s">
        <v>32</v>
      </c>
      <c r="D202" s="33" t="s">
        <v>43</v>
      </c>
      <c r="E202" s="33" t="s">
        <v>143</v>
      </c>
      <c r="F202" s="33" t="n">
        <v>13</v>
      </c>
      <c r="G202" s="33"/>
      <c r="H202" s="33"/>
      <c r="I202" s="33" t="n">
        <v>1988</v>
      </c>
      <c r="J202" s="34" t="n">
        <v>5371.3</v>
      </c>
      <c r="K202" s="34" t="n">
        <v>5329.7</v>
      </c>
      <c r="L202" s="34" t="n">
        <v>5329.7</v>
      </c>
      <c r="M202" s="35" t="n">
        <v>174</v>
      </c>
      <c r="N202" s="38" t="n">
        <v>3016533.89</v>
      </c>
      <c r="O202" s="38" t="n">
        <v>0</v>
      </c>
      <c r="P202" s="38" t="n">
        <v>0</v>
      </c>
      <c r="Q202" s="38" t="n">
        <v>0</v>
      </c>
      <c r="R202" s="38" t="n">
        <v>3016533.89</v>
      </c>
      <c r="S202" s="38" t="n">
        <v>566</v>
      </c>
      <c r="T202" s="42" t="n">
        <v>9196</v>
      </c>
      <c r="U202" s="85" t="s">
        <v>106</v>
      </c>
    </row>
    <row r="203" s="82" customFormat="true" ht="34.3" hidden="false" customHeight="true" outlineLevel="0" collapsed="false">
      <c r="A203" s="73" t="n">
        <v>89</v>
      </c>
      <c r="B203" s="33" t="s">
        <v>31</v>
      </c>
      <c r="C203" s="33" t="s">
        <v>32</v>
      </c>
      <c r="D203" s="33" t="s">
        <v>43</v>
      </c>
      <c r="E203" s="33" t="s">
        <v>144</v>
      </c>
      <c r="F203" s="33" t="n">
        <v>1</v>
      </c>
      <c r="G203" s="33"/>
      <c r="H203" s="33"/>
      <c r="I203" s="33" t="n">
        <v>1967</v>
      </c>
      <c r="J203" s="34" t="n">
        <v>3208.3</v>
      </c>
      <c r="K203" s="34" t="n">
        <v>2571</v>
      </c>
      <c r="L203" s="34" t="n">
        <v>2571</v>
      </c>
      <c r="M203" s="35" t="n">
        <v>101</v>
      </c>
      <c r="N203" s="38" t="n">
        <v>11165829.28</v>
      </c>
      <c r="O203" s="38" t="n">
        <v>0</v>
      </c>
      <c r="P203" s="38" t="n">
        <v>0</v>
      </c>
      <c r="Q203" s="38" t="n">
        <v>0</v>
      </c>
      <c r="R203" s="38" t="n">
        <v>11165829.28</v>
      </c>
      <c r="S203" s="38" t="n">
        <v>4343</v>
      </c>
      <c r="T203" s="42" t="n">
        <v>10547</v>
      </c>
      <c r="U203" s="85" t="s">
        <v>106</v>
      </c>
    </row>
    <row r="204" s="82" customFormat="true" ht="34.3" hidden="false" customHeight="true" outlineLevel="0" collapsed="false">
      <c r="A204" s="73" t="n">
        <v>90</v>
      </c>
      <c r="B204" s="33" t="s">
        <v>31</v>
      </c>
      <c r="C204" s="33" t="s">
        <v>32</v>
      </c>
      <c r="D204" s="33" t="s">
        <v>43</v>
      </c>
      <c r="E204" s="33" t="s">
        <v>145</v>
      </c>
      <c r="F204" s="33" t="n">
        <v>10</v>
      </c>
      <c r="G204" s="33"/>
      <c r="H204" s="33"/>
      <c r="I204" s="33" t="n">
        <v>1973</v>
      </c>
      <c r="J204" s="34" t="n">
        <v>4603.9</v>
      </c>
      <c r="K204" s="34" t="n">
        <v>4592.4</v>
      </c>
      <c r="L204" s="34" t="n">
        <v>4592.4</v>
      </c>
      <c r="M204" s="35" t="n">
        <v>150</v>
      </c>
      <c r="N204" s="38" t="n">
        <v>5197000.52</v>
      </c>
      <c r="O204" s="38" t="n">
        <v>0</v>
      </c>
      <c r="P204" s="38" t="n">
        <v>0</v>
      </c>
      <c r="Q204" s="38" t="n">
        <v>0</v>
      </c>
      <c r="R204" s="38" t="n">
        <v>5197000.52</v>
      </c>
      <c r="S204" s="38" t="n">
        <v>1132</v>
      </c>
      <c r="T204" s="42" t="n">
        <v>12831</v>
      </c>
      <c r="U204" s="85" t="s">
        <v>106</v>
      </c>
    </row>
    <row r="205" s="82" customFormat="true" ht="34.3" hidden="false" customHeight="true" outlineLevel="0" collapsed="false">
      <c r="A205" s="73" t="n">
        <v>91</v>
      </c>
      <c r="B205" s="33" t="s">
        <v>31</v>
      </c>
      <c r="C205" s="33" t="s">
        <v>32</v>
      </c>
      <c r="D205" s="33" t="s">
        <v>43</v>
      </c>
      <c r="E205" s="33" t="s">
        <v>146</v>
      </c>
      <c r="F205" s="33" t="n">
        <v>19</v>
      </c>
      <c r="G205" s="33"/>
      <c r="H205" s="33"/>
      <c r="I205" s="33" t="n">
        <v>1973</v>
      </c>
      <c r="J205" s="34" t="n">
        <v>3350.1</v>
      </c>
      <c r="K205" s="34" t="n">
        <v>3348.99</v>
      </c>
      <c r="L205" s="34" t="n">
        <v>3348.99</v>
      </c>
      <c r="M205" s="35" t="n">
        <v>169</v>
      </c>
      <c r="N205" s="38" t="n">
        <v>14405076.36</v>
      </c>
      <c r="O205" s="38" t="n">
        <v>0</v>
      </c>
      <c r="P205" s="38" t="n">
        <v>0</v>
      </c>
      <c r="Q205" s="38" t="n">
        <v>0</v>
      </c>
      <c r="R205" s="38" t="n">
        <v>14405076.36</v>
      </c>
      <c r="S205" s="38" t="n">
        <v>4301</v>
      </c>
      <c r="T205" s="42" t="n">
        <v>9299</v>
      </c>
      <c r="U205" s="85" t="s">
        <v>106</v>
      </c>
    </row>
    <row r="206" s="82" customFormat="true" ht="34.3" hidden="false" customHeight="true" outlineLevel="0" collapsed="false">
      <c r="A206" s="73" t="n">
        <v>92</v>
      </c>
      <c r="B206" s="33" t="s">
        <v>31</v>
      </c>
      <c r="C206" s="33" t="s">
        <v>32</v>
      </c>
      <c r="D206" s="33" t="s">
        <v>43</v>
      </c>
      <c r="E206" s="33" t="s">
        <v>105</v>
      </c>
      <c r="F206" s="33" t="n">
        <v>32</v>
      </c>
      <c r="G206" s="33"/>
      <c r="H206" s="33"/>
      <c r="I206" s="33" t="n">
        <v>1972</v>
      </c>
      <c r="J206" s="34" t="n">
        <v>3465.9</v>
      </c>
      <c r="K206" s="34" t="n">
        <v>3131.5</v>
      </c>
      <c r="L206" s="34" t="n">
        <v>3131.5</v>
      </c>
      <c r="M206" s="35" t="n">
        <v>106</v>
      </c>
      <c r="N206" s="38" t="n">
        <v>13482621.29</v>
      </c>
      <c r="O206" s="38" t="n">
        <v>0</v>
      </c>
      <c r="P206" s="38" t="n">
        <v>0</v>
      </c>
      <c r="Q206" s="38" t="n">
        <v>0</v>
      </c>
      <c r="R206" s="38" t="n">
        <v>13482621.29</v>
      </c>
      <c r="S206" s="38" t="n">
        <v>4305</v>
      </c>
      <c r="T206" s="42" t="n">
        <v>9826</v>
      </c>
      <c r="U206" s="85" t="s">
        <v>106</v>
      </c>
    </row>
    <row r="207" s="82" customFormat="true" ht="34.3" hidden="false" customHeight="true" outlineLevel="0" collapsed="false">
      <c r="A207" s="73" t="n">
        <v>93</v>
      </c>
      <c r="B207" s="33" t="s">
        <v>31</v>
      </c>
      <c r="C207" s="33" t="s">
        <v>32</v>
      </c>
      <c r="D207" s="33" t="s">
        <v>43</v>
      </c>
      <c r="E207" s="33" t="s">
        <v>147</v>
      </c>
      <c r="F207" s="33" t="n">
        <v>15</v>
      </c>
      <c r="G207" s="33"/>
      <c r="H207" s="33"/>
      <c r="I207" s="33" t="n">
        <v>1969</v>
      </c>
      <c r="J207" s="34" t="n">
        <v>3356.5</v>
      </c>
      <c r="K207" s="34" t="n">
        <v>3347.9</v>
      </c>
      <c r="L207" s="34" t="n">
        <v>3347.9</v>
      </c>
      <c r="M207" s="35" t="n">
        <v>110</v>
      </c>
      <c r="N207" s="38" t="n">
        <v>14433379.51</v>
      </c>
      <c r="O207" s="38" t="n">
        <v>0</v>
      </c>
      <c r="P207" s="38" t="n">
        <v>0</v>
      </c>
      <c r="Q207" s="38" t="n">
        <v>0</v>
      </c>
      <c r="R207" s="38" t="n">
        <v>14433379.51</v>
      </c>
      <c r="S207" s="38" t="n">
        <v>4311</v>
      </c>
      <c r="T207" s="42" t="n">
        <v>9320</v>
      </c>
      <c r="U207" s="85" t="s">
        <v>106</v>
      </c>
    </row>
    <row r="208" s="82" customFormat="true" ht="34.3" hidden="false" customHeight="true" outlineLevel="0" collapsed="false">
      <c r="A208" s="73" t="n">
        <v>94</v>
      </c>
      <c r="B208" s="33" t="s">
        <v>31</v>
      </c>
      <c r="C208" s="33" t="s">
        <v>32</v>
      </c>
      <c r="D208" s="33" t="s">
        <v>43</v>
      </c>
      <c r="E208" s="33" t="s">
        <v>147</v>
      </c>
      <c r="F208" s="33" t="n">
        <v>17</v>
      </c>
      <c r="G208" s="33"/>
      <c r="H208" s="33"/>
      <c r="I208" s="33" t="n">
        <v>1985</v>
      </c>
      <c r="J208" s="34" t="n">
        <v>4190.1</v>
      </c>
      <c r="K208" s="34" t="n">
        <v>4171</v>
      </c>
      <c r="L208" s="34" t="n">
        <v>4171</v>
      </c>
      <c r="M208" s="35" t="n">
        <v>223</v>
      </c>
      <c r="N208" s="38" t="n">
        <v>36097908.28</v>
      </c>
      <c r="O208" s="38" t="n">
        <v>0</v>
      </c>
      <c r="P208" s="38" t="n">
        <v>0</v>
      </c>
      <c r="Q208" s="38" t="n">
        <v>0</v>
      </c>
      <c r="R208" s="38" t="n">
        <v>36097908.28</v>
      </c>
      <c r="S208" s="38" t="n">
        <v>8654</v>
      </c>
      <c r="T208" s="42" t="n">
        <v>26117</v>
      </c>
      <c r="U208" s="85" t="s">
        <v>106</v>
      </c>
    </row>
    <row r="209" s="82" customFormat="true" ht="34.3" hidden="false" customHeight="true" outlineLevel="0" collapsed="false">
      <c r="A209" s="73" t="n">
        <v>95</v>
      </c>
      <c r="B209" s="33" t="s">
        <v>31</v>
      </c>
      <c r="C209" s="33" t="s">
        <v>32</v>
      </c>
      <c r="D209" s="33" t="s">
        <v>43</v>
      </c>
      <c r="E209" s="33" t="s">
        <v>147</v>
      </c>
      <c r="F209" s="33" t="n">
        <v>8</v>
      </c>
      <c r="G209" s="33"/>
      <c r="H209" s="33"/>
      <c r="I209" s="33" t="n">
        <v>1965</v>
      </c>
      <c r="J209" s="34" t="n">
        <v>3592.4</v>
      </c>
      <c r="K209" s="34" t="n">
        <v>3546.5</v>
      </c>
      <c r="L209" s="34" t="n">
        <v>3546.5</v>
      </c>
      <c r="M209" s="35" t="n">
        <v>116</v>
      </c>
      <c r="N209" s="38" t="n">
        <v>15268647.86</v>
      </c>
      <c r="O209" s="38" t="n">
        <v>0</v>
      </c>
      <c r="P209" s="38" t="n">
        <v>0</v>
      </c>
      <c r="Q209" s="38" t="n">
        <v>0</v>
      </c>
      <c r="R209" s="38" t="n">
        <v>15268647.86</v>
      </c>
      <c r="S209" s="38" t="n">
        <v>4305</v>
      </c>
      <c r="T209" s="42" t="n">
        <v>9369</v>
      </c>
      <c r="U209" s="85" t="s">
        <v>106</v>
      </c>
    </row>
    <row r="210" s="82" customFormat="true" ht="34.3" hidden="false" customHeight="true" outlineLevel="0" collapsed="false">
      <c r="A210" s="73" t="n">
        <v>96</v>
      </c>
      <c r="B210" s="33" t="s">
        <v>31</v>
      </c>
      <c r="C210" s="33" t="s">
        <v>32</v>
      </c>
      <c r="D210" s="33" t="s">
        <v>43</v>
      </c>
      <c r="E210" s="33" t="s">
        <v>148</v>
      </c>
      <c r="F210" s="33" t="n">
        <v>10</v>
      </c>
      <c r="G210" s="33"/>
      <c r="H210" s="33"/>
      <c r="I210" s="33" t="n">
        <v>1984</v>
      </c>
      <c r="J210" s="34" t="n">
        <v>9811.5</v>
      </c>
      <c r="K210" s="34" t="n">
        <v>9703.8</v>
      </c>
      <c r="L210" s="34" t="n">
        <v>9703.8</v>
      </c>
      <c r="M210" s="35" t="n">
        <v>321</v>
      </c>
      <c r="N210" s="38" t="n">
        <v>52182596.74</v>
      </c>
      <c r="O210" s="38" t="n">
        <v>0</v>
      </c>
      <c r="P210" s="38" t="n">
        <v>0</v>
      </c>
      <c r="Q210" s="38" t="n">
        <v>0</v>
      </c>
      <c r="R210" s="38" t="n">
        <v>52182596.74</v>
      </c>
      <c r="S210" s="38" t="n">
        <v>2400</v>
      </c>
      <c r="T210" s="42" t="n">
        <v>7451</v>
      </c>
      <c r="U210" s="85" t="s">
        <v>106</v>
      </c>
    </row>
    <row r="211" s="82" customFormat="true" ht="34.3" hidden="false" customHeight="true" outlineLevel="0" collapsed="false">
      <c r="A211" s="73" t="n">
        <v>97</v>
      </c>
      <c r="B211" s="33" t="s">
        <v>31</v>
      </c>
      <c r="C211" s="33" t="s">
        <v>32</v>
      </c>
      <c r="D211" s="33" t="s">
        <v>43</v>
      </c>
      <c r="E211" s="33" t="s">
        <v>149</v>
      </c>
      <c r="F211" s="33" t="n">
        <v>161</v>
      </c>
      <c r="G211" s="33"/>
      <c r="H211" s="33"/>
      <c r="I211" s="33" t="n">
        <v>1979</v>
      </c>
      <c r="J211" s="34" t="n">
        <v>3477.6</v>
      </c>
      <c r="K211" s="34" t="n">
        <v>3305.7</v>
      </c>
      <c r="L211" s="34" t="n">
        <v>3305.7</v>
      </c>
      <c r="M211" s="35" t="n">
        <v>154</v>
      </c>
      <c r="N211" s="38" t="n">
        <v>14616048.72</v>
      </c>
      <c r="O211" s="38" t="n">
        <v>0</v>
      </c>
      <c r="P211" s="38" t="n">
        <v>0</v>
      </c>
      <c r="Q211" s="38" t="n">
        <v>0</v>
      </c>
      <c r="R211" s="38" t="n">
        <v>14616048.72</v>
      </c>
      <c r="S211" s="38" t="n">
        <v>4421</v>
      </c>
      <c r="T211" s="42" t="n">
        <v>9677</v>
      </c>
      <c r="U211" s="85" t="s">
        <v>106</v>
      </c>
    </row>
    <row r="212" s="82" customFormat="true" ht="34.3" hidden="false" customHeight="true" outlineLevel="0" collapsed="false">
      <c r="A212" s="73" t="n">
        <v>98</v>
      </c>
      <c r="B212" s="33" t="s">
        <v>31</v>
      </c>
      <c r="C212" s="33" t="s">
        <v>32</v>
      </c>
      <c r="D212" s="33" t="s">
        <v>43</v>
      </c>
      <c r="E212" s="33" t="s">
        <v>150</v>
      </c>
      <c r="F212" s="33" t="n">
        <v>10</v>
      </c>
      <c r="G212" s="33"/>
      <c r="H212" s="33"/>
      <c r="I212" s="33" t="n">
        <v>1994</v>
      </c>
      <c r="J212" s="34" t="n">
        <v>4200.4</v>
      </c>
      <c r="K212" s="34" t="n">
        <v>2500.4</v>
      </c>
      <c r="L212" s="34" t="n">
        <v>2500.4</v>
      </c>
      <c r="M212" s="35" t="n">
        <v>140</v>
      </c>
      <c r="N212" s="38" t="n">
        <v>10843596.25</v>
      </c>
      <c r="O212" s="38" t="n">
        <v>0</v>
      </c>
      <c r="P212" s="38" t="n">
        <v>0</v>
      </c>
      <c r="Q212" s="38" t="n">
        <v>0</v>
      </c>
      <c r="R212" s="38" t="n">
        <v>10843596.25</v>
      </c>
      <c r="S212" s="38" t="n">
        <v>4337</v>
      </c>
      <c r="T212" s="42" t="n">
        <v>12682</v>
      </c>
      <c r="U212" s="85" t="s">
        <v>106</v>
      </c>
    </row>
    <row r="213" s="82" customFormat="true" ht="34.3" hidden="false" customHeight="true" outlineLevel="0" collapsed="false">
      <c r="A213" s="73" t="n">
        <v>99</v>
      </c>
      <c r="B213" s="33" t="s">
        <v>31</v>
      </c>
      <c r="C213" s="33" t="s">
        <v>32</v>
      </c>
      <c r="D213" s="33" t="s">
        <v>43</v>
      </c>
      <c r="E213" s="33" t="s">
        <v>150</v>
      </c>
      <c r="F213" s="33" t="n">
        <v>2</v>
      </c>
      <c r="G213" s="33"/>
      <c r="H213" s="33"/>
      <c r="I213" s="33" t="n">
        <v>1978</v>
      </c>
      <c r="J213" s="34" t="n">
        <v>4781.5</v>
      </c>
      <c r="K213" s="34" t="n">
        <v>3250.9</v>
      </c>
      <c r="L213" s="34" t="n">
        <v>3250.9</v>
      </c>
      <c r="M213" s="35" t="n">
        <v>188</v>
      </c>
      <c r="N213" s="38" t="n">
        <v>13948322.03</v>
      </c>
      <c r="O213" s="38" t="n">
        <v>0</v>
      </c>
      <c r="P213" s="38" t="n">
        <v>0</v>
      </c>
      <c r="Q213" s="38" t="n">
        <v>0</v>
      </c>
      <c r="R213" s="38" t="n">
        <v>13948322.03</v>
      </c>
      <c r="S213" s="38" t="n">
        <v>4291</v>
      </c>
      <c r="T213" s="42" t="n">
        <v>11620</v>
      </c>
      <c r="U213" s="85" t="s">
        <v>106</v>
      </c>
    </row>
    <row r="214" s="82" customFormat="true" ht="34.3" hidden="false" customHeight="true" outlineLevel="0" collapsed="false">
      <c r="A214" s="73" t="n">
        <v>100</v>
      </c>
      <c r="B214" s="33" t="s">
        <v>31</v>
      </c>
      <c r="C214" s="33" t="s">
        <v>32</v>
      </c>
      <c r="D214" s="33" t="s">
        <v>43</v>
      </c>
      <c r="E214" s="33" t="s">
        <v>77</v>
      </c>
      <c r="F214" s="33" t="s">
        <v>151</v>
      </c>
      <c r="G214" s="33"/>
      <c r="H214" s="33"/>
      <c r="I214" s="33" t="n">
        <v>1957</v>
      </c>
      <c r="J214" s="34" t="n">
        <v>2230.9</v>
      </c>
      <c r="K214" s="34" t="n">
        <v>1828.2</v>
      </c>
      <c r="L214" s="34" t="n">
        <v>1828.2</v>
      </c>
      <c r="M214" s="35" t="n">
        <v>62</v>
      </c>
      <c r="N214" s="38" t="n">
        <v>15043849.25</v>
      </c>
      <c r="O214" s="38" t="n">
        <v>0</v>
      </c>
      <c r="P214" s="38" t="n">
        <v>0</v>
      </c>
      <c r="Q214" s="38" t="n">
        <v>0</v>
      </c>
      <c r="R214" s="38" t="n">
        <v>15043849.25</v>
      </c>
      <c r="S214" s="38" t="n">
        <v>8229</v>
      </c>
      <c r="T214" s="42" t="n">
        <v>14355</v>
      </c>
      <c r="U214" s="85" t="s">
        <v>106</v>
      </c>
    </row>
    <row r="215" s="82" customFormat="true" ht="34.3" hidden="false" customHeight="true" outlineLevel="0" collapsed="false">
      <c r="A215" s="73" t="n">
        <v>101</v>
      </c>
      <c r="B215" s="33" t="s">
        <v>31</v>
      </c>
      <c r="C215" s="33" t="s">
        <v>32</v>
      </c>
      <c r="D215" s="33" t="s">
        <v>43</v>
      </c>
      <c r="E215" s="33" t="s">
        <v>79</v>
      </c>
      <c r="F215" s="33" t="n">
        <v>28</v>
      </c>
      <c r="G215" s="33"/>
      <c r="H215" s="33"/>
      <c r="I215" s="33" t="n">
        <v>1958</v>
      </c>
      <c r="J215" s="34" t="n">
        <v>2875.7</v>
      </c>
      <c r="K215" s="34" t="n">
        <v>1870.6</v>
      </c>
      <c r="L215" s="34" t="n">
        <v>1870.6</v>
      </c>
      <c r="M215" s="35" t="n">
        <v>61</v>
      </c>
      <c r="N215" s="38" t="n">
        <v>10251507.3</v>
      </c>
      <c r="O215" s="38" t="n">
        <v>0</v>
      </c>
      <c r="P215" s="38" t="n">
        <v>0</v>
      </c>
      <c r="Q215" s="38" t="n">
        <v>0</v>
      </c>
      <c r="R215" s="38" t="n">
        <v>10251507.3</v>
      </c>
      <c r="S215" s="38" t="n">
        <v>5480</v>
      </c>
      <c r="T215" s="42" t="n">
        <v>13114</v>
      </c>
      <c r="U215" s="85" t="s">
        <v>106</v>
      </c>
    </row>
    <row r="216" s="82" customFormat="true" ht="34.3" hidden="false" customHeight="true" outlineLevel="0" collapsed="false">
      <c r="A216" s="73" t="n">
        <v>102</v>
      </c>
      <c r="B216" s="33" t="s">
        <v>31</v>
      </c>
      <c r="C216" s="33" t="s">
        <v>32</v>
      </c>
      <c r="D216" s="33" t="s">
        <v>43</v>
      </c>
      <c r="E216" s="33" t="s">
        <v>79</v>
      </c>
      <c r="F216" s="33" t="n">
        <v>74</v>
      </c>
      <c r="G216" s="33" t="n">
        <v>1</v>
      </c>
      <c r="H216" s="33"/>
      <c r="I216" s="33" t="n">
        <v>1988</v>
      </c>
      <c r="J216" s="34" t="n">
        <v>7183.7</v>
      </c>
      <c r="K216" s="34" t="n">
        <v>7146.3</v>
      </c>
      <c r="L216" s="34" t="n">
        <v>7146.3</v>
      </c>
      <c r="M216" s="35" t="n">
        <v>319</v>
      </c>
      <c r="N216" s="38" t="n">
        <v>17115347.27</v>
      </c>
      <c r="O216" s="38" t="n">
        <v>0</v>
      </c>
      <c r="P216" s="38" t="n">
        <v>0</v>
      </c>
      <c r="Q216" s="38" t="n">
        <v>0</v>
      </c>
      <c r="R216" s="38" t="n">
        <v>17115347.27</v>
      </c>
      <c r="S216" s="38" t="n">
        <v>2395</v>
      </c>
      <c r="T216" s="42" t="n">
        <v>7408</v>
      </c>
      <c r="U216" s="85" t="s">
        <v>106</v>
      </c>
    </row>
    <row r="217" s="82" customFormat="true" ht="34.3" hidden="false" customHeight="true" outlineLevel="0" collapsed="false">
      <c r="A217" s="73" t="n">
        <v>103</v>
      </c>
      <c r="B217" s="33" t="s">
        <v>31</v>
      </c>
      <c r="C217" s="33" t="s">
        <v>32</v>
      </c>
      <c r="D217" s="33" t="s">
        <v>43</v>
      </c>
      <c r="E217" s="33" t="s">
        <v>80</v>
      </c>
      <c r="F217" s="33" t="n">
        <v>105</v>
      </c>
      <c r="G217" s="33"/>
      <c r="H217" s="33"/>
      <c r="I217" s="33" t="n">
        <v>2001</v>
      </c>
      <c r="J217" s="34" t="n">
        <v>3271.1</v>
      </c>
      <c r="K217" s="34" t="n">
        <v>3065.8</v>
      </c>
      <c r="L217" s="34" t="n">
        <v>3065.8</v>
      </c>
      <c r="M217" s="35" t="n">
        <v>98</v>
      </c>
      <c r="N217" s="38" t="n">
        <v>6888169.6</v>
      </c>
      <c r="O217" s="38" t="n">
        <v>0</v>
      </c>
      <c r="P217" s="38" t="n">
        <v>0</v>
      </c>
      <c r="Q217" s="38" t="n">
        <v>0</v>
      </c>
      <c r="R217" s="38" t="n">
        <v>6888169.6</v>
      </c>
      <c r="S217" s="38" t="n">
        <v>2247</v>
      </c>
      <c r="T217" s="42" t="n">
        <v>7555</v>
      </c>
      <c r="U217" s="85" t="s">
        <v>106</v>
      </c>
    </row>
    <row r="218" s="82" customFormat="true" ht="34.3" hidden="false" customHeight="true" outlineLevel="0" collapsed="false">
      <c r="A218" s="73" t="n">
        <v>104</v>
      </c>
      <c r="B218" s="33" t="s">
        <v>31</v>
      </c>
      <c r="C218" s="33" t="s">
        <v>32</v>
      </c>
      <c r="D218" s="33" t="s">
        <v>43</v>
      </c>
      <c r="E218" s="33" t="s">
        <v>80</v>
      </c>
      <c r="F218" s="33" t="n">
        <v>6</v>
      </c>
      <c r="G218" s="33"/>
      <c r="H218" s="33"/>
      <c r="I218" s="33" t="n">
        <v>1983</v>
      </c>
      <c r="J218" s="34" t="n">
        <v>3290.4</v>
      </c>
      <c r="K218" s="34" t="n">
        <v>3188.7</v>
      </c>
      <c r="L218" s="34" t="n">
        <v>3188.7</v>
      </c>
      <c r="M218" s="35" t="n">
        <v>104</v>
      </c>
      <c r="N218" s="38" t="n">
        <v>13727101.98</v>
      </c>
      <c r="O218" s="38" t="n">
        <v>0</v>
      </c>
      <c r="P218" s="38" t="n">
        <v>0</v>
      </c>
      <c r="Q218" s="38" t="n">
        <v>0</v>
      </c>
      <c r="R218" s="38" t="n">
        <v>13727101.98</v>
      </c>
      <c r="S218" s="38" t="n">
        <v>4305</v>
      </c>
      <c r="T218" s="42" t="n">
        <v>9455</v>
      </c>
      <c r="U218" s="85" t="s">
        <v>106</v>
      </c>
    </row>
    <row r="219" s="82" customFormat="true" ht="34.3" hidden="false" customHeight="true" outlineLevel="0" collapsed="false">
      <c r="A219" s="73" t="n">
        <v>105</v>
      </c>
      <c r="B219" s="33" t="s">
        <v>31</v>
      </c>
      <c r="C219" s="33" t="s">
        <v>32</v>
      </c>
      <c r="D219" s="33" t="s">
        <v>43</v>
      </c>
      <c r="E219" s="33" t="s">
        <v>152</v>
      </c>
      <c r="F219" s="33" t="n">
        <v>4</v>
      </c>
      <c r="G219" s="33"/>
      <c r="H219" s="33"/>
      <c r="I219" s="33" t="n">
        <v>1990</v>
      </c>
      <c r="J219" s="34" t="n">
        <v>8411.51</v>
      </c>
      <c r="K219" s="34" t="n">
        <v>7772.6</v>
      </c>
      <c r="L219" s="34" t="n">
        <v>7772.6</v>
      </c>
      <c r="M219" s="35" t="n">
        <v>387</v>
      </c>
      <c r="N219" s="38" t="n">
        <v>18479591.79</v>
      </c>
      <c r="O219" s="38" t="n">
        <v>0</v>
      </c>
      <c r="P219" s="38" t="n">
        <v>0</v>
      </c>
      <c r="Q219" s="38" t="n">
        <v>0</v>
      </c>
      <c r="R219" s="38" t="n">
        <v>18479591.79</v>
      </c>
      <c r="S219" s="38" t="n">
        <v>2378</v>
      </c>
      <c r="T219" s="42" t="n">
        <v>7774</v>
      </c>
      <c r="U219" s="85" t="s">
        <v>106</v>
      </c>
    </row>
    <row r="220" s="82" customFormat="true" ht="34.3" hidden="false" customHeight="true" outlineLevel="0" collapsed="false">
      <c r="A220" s="73" t="n">
        <v>106</v>
      </c>
      <c r="B220" s="33" t="s">
        <v>31</v>
      </c>
      <c r="C220" s="33" t="s">
        <v>32</v>
      </c>
      <c r="D220" s="33" t="s">
        <v>43</v>
      </c>
      <c r="E220" s="33" t="s">
        <v>153</v>
      </c>
      <c r="F220" s="33" t="n">
        <v>5</v>
      </c>
      <c r="G220" s="33"/>
      <c r="H220" s="33"/>
      <c r="I220" s="33" t="n">
        <v>1987</v>
      </c>
      <c r="J220" s="34" t="n">
        <v>7775.32</v>
      </c>
      <c r="K220" s="34" t="n">
        <v>7710.31</v>
      </c>
      <c r="L220" s="34" t="n">
        <v>7710.31</v>
      </c>
      <c r="M220" s="35" t="n">
        <v>351</v>
      </c>
      <c r="N220" s="38" t="n">
        <v>18504641.71</v>
      </c>
      <c r="O220" s="38" t="n">
        <v>0</v>
      </c>
      <c r="P220" s="38" t="n">
        <v>0</v>
      </c>
      <c r="Q220" s="38" t="n">
        <v>0</v>
      </c>
      <c r="R220" s="38" t="n">
        <v>18504641.71</v>
      </c>
      <c r="S220" s="38" t="n">
        <v>2400</v>
      </c>
      <c r="T220" s="42" t="n">
        <v>7431</v>
      </c>
      <c r="U220" s="85" t="s">
        <v>106</v>
      </c>
    </row>
    <row r="221" s="82" customFormat="true" ht="34.3" hidden="false" customHeight="true" outlineLevel="0" collapsed="false">
      <c r="A221" s="73" t="n">
        <v>107</v>
      </c>
      <c r="B221" s="33" t="s">
        <v>31</v>
      </c>
      <c r="C221" s="33" t="s">
        <v>32</v>
      </c>
      <c r="D221" s="33" t="s">
        <v>43</v>
      </c>
      <c r="E221" s="33" t="s">
        <v>153</v>
      </c>
      <c r="F221" s="33" t="n">
        <v>7</v>
      </c>
      <c r="G221" s="33"/>
      <c r="H221" s="33"/>
      <c r="I221" s="33" t="n">
        <v>1987</v>
      </c>
      <c r="J221" s="34" t="n">
        <v>7747.3</v>
      </c>
      <c r="K221" s="34" t="n">
        <v>7493.2</v>
      </c>
      <c r="L221" s="34" t="n">
        <v>7493.2</v>
      </c>
      <c r="M221" s="35" t="n">
        <v>313</v>
      </c>
      <c r="N221" s="38" t="n">
        <v>18439414.32</v>
      </c>
      <c r="O221" s="38" t="n">
        <v>0</v>
      </c>
      <c r="P221" s="38" t="n">
        <v>0</v>
      </c>
      <c r="Q221" s="38" t="n">
        <v>0</v>
      </c>
      <c r="R221" s="38" t="n">
        <v>18439414.32</v>
      </c>
      <c r="S221" s="38" t="n">
        <v>2461</v>
      </c>
      <c r="T221" s="42" t="n">
        <v>7619</v>
      </c>
      <c r="U221" s="85" t="s">
        <v>106</v>
      </c>
    </row>
    <row r="222" s="82" customFormat="true" ht="34.3" hidden="false" customHeight="true" outlineLevel="0" collapsed="false">
      <c r="A222" s="73" t="n">
        <v>108</v>
      </c>
      <c r="B222" s="33" t="s">
        <v>31</v>
      </c>
      <c r="C222" s="33" t="s">
        <v>32</v>
      </c>
      <c r="D222" s="33" t="s">
        <v>43</v>
      </c>
      <c r="E222" s="33" t="s">
        <v>153</v>
      </c>
      <c r="F222" s="33" t="n">
        <v>75</v>
      </c>
      <c r="G222" s="33"/>
      <c r="H222" s="33"/>
      <c r="I222" s="33" t="n">
        <v>1975</v>
      </c>
      <c r="J222" s="34" t="n">
        <v>2102</v>
      </c>
      <c r="K222" s="34" t="n">
        <v>770</v>
      </c>
      <c r="L222" s="34" t="n">
        <v>770</v>
      </c>
      <c r="M222" s="35" t="n">
        <v>120</v>
      </c>
      <c r="N222" s="38" t="n">
        <v>3497952.02</v>
      </c>
      <c r="O222" s="38" t="n">
        <v>0</v>
      </c>
      <c r="P222" s="38" t="n">
        <v>0</v>
      </c>
      <c r="Q222" s="38" t="n">
        <v>0</v>
      </c>
      <c r="R222" s="38" t="n">
        <v>3497952.02</v>
      </c>
      <c r="S222" s="38" t="n">
        <v>4543</v>
      </c>
      <c r="T222" s="42" t="n">
        <v>17884</v>
      </c>
      <c r="U222" s="85" t="s">
        <v>106</v>
      </c>
    </row>
    <row r="223" s="82" customFormat="true" ht="34.3" hidden="false" customHeight="true" outlineLevel="0" collapsed="false">
      <c r="A223" s="73" t="n">
        <v>109</v>
      </c>
      <c r="B223" s="33" t="s">
        <v>31</v>
      </c>
      <c r="C223" s="33" t="s">
        <v>32</v>
      </c>
      <c r="D223" s="33" t="s">
        <v>43</v>
      </c>
      <c r="E223" s="33" t="s">
        <v>81</v>
      </c>
      <c r="F223" s="33" t="n">
        <v>158</v>
      </c>
      <c r="G223" s="33"/>
      <c r="H223" s="33"/>
      <c r="I223" s="33" t="n">
        <v>1980</v>
      </c>
      <c r="J223" s="34" t="n">
        <v>5088.4</v>
      </c>
      <c r="K223" s="34" t="n">
        <v>4079.7</v>
      </c>
      <c r="L223" s="34" t="n">
        <v>4079.7</v>
      </c>
      <c r="M223" s="35" t="n">
        <v>171</v>
      </c>
      <c r="N223" s="38" t="n">
        <v>20021462.99</v>
      </c>
      <c r="O223" s="38" t="n">
        <v>0</v>
      </c>
      <c r="P223" s="38" t="n">
        <v>0</v>
      </c>
      <c r="Q223" s="38" t="n">
        <v>0</v>
      </c>
      <c r="R223" s="38" t="n">
        <v>20021462.99</v>
      </c>
      <c r="S223" s="38" t="n">
        <v>4908</v>
      </c>
      <c r="T223" s="42" t="n">
        <v>11158</v>
      </c>
      <c r="U223" s="85" t="s">
        <v>106</v>
      </c>
    </row>
    <row r="224" s="82" customFormat="true" ht="34.3" hidden="false" customHeight="true" outlineLevel="0" collapsed="false">
      <c r="A224" s="73" t="n">
        <v>110</v>
      </c>
      <c r="B224" s="65" t="s">
        <v>31</v>
      </c>
      <c r="C224" s="65" t="s">
        <v>32</v>
      </c>
      <c r="D224" s="66" t="s">
        <v>43</v>
      </c>
      <c r="E224" s="33" t="s">
        <v>81</v>
      </c>
      <c r="F224" s="33" t="n">
        <v>119</v>
      </c>
      <c r="G224" s="33"/>
      <c r="H224" s="33"/>
      <c r="I224" s="33" t="n">
        <v>1889</v>
      </c>
      <c r="J224" s="34" t="n">
        <v>625.31</v>
      </c>
      <c r="K224" s="34" t="n">
        <v>268.31</v>
      </c>
      <c r="L224" s="34" t="n">
        <v>268.31</v>
      </c>
      <c r="M224" s="35" t="n">
        <v>19</v>
      </c>
      <c r="N224" s="47" t="n">
        <v>12484777</v>
      </c>
      <c r="O224" s="34" t="n">
        <v>0</v>
      </c>
      <c r="P224" s="34" t="n">
        <v>0</v>
      </c>
      <c r="Q224" s="34" t="n">
        <v>0</v>
      </c>
      <c r="R224" s="48" t="n">
        <v>12484777</v>
      </c>
      <c r="S224" s="34" t="n">
        <v>46531</v>
      </c>
      <c r="T224" s="35" t="n">
        <v>105875</v>
      </c>
      <c r="U224" s="85" t="s">
        <v>106</v>
      </c>
    </row>
    <row r="225" s="82" customFormat="true" ht="34.3" hidden="false" customHeight="true" outlineLevel="0" collapsed="false">
      <c r="A225" s="73" t="n">
        <v>111</v>
      </c>
      <c r="B225" s="43" t="s">
        <v>31</v>
      </c>
      <c r="C225" s="43" t="s">
        <v>32</v>
      </c>
      <c r="D225" s="49" t="s">
        <v>43</v>
      </c>
      <c r="E225" s="33" t="s">
        <v>81</v>
      </c>
      <c r="F225" s="33" t="n">
        <v>154</v>
      </c>
      <c r="G225" s="33"/>
      <c r="H225" s="33"/>
      <c r="I225" s="33" t="n">
        <v>1918</v>
      </c>
      <c r="J225" s="34" t="n">
        <v>343.9</v>
      </c>
      <c r="K225" s="34" t="n">
        <v>151</v>
      </c>
      <c r="L225" s="34" t="n">
        <v>151</v>
      </c>
      <c r="M225" s="35" t="n">
        <v>12</v>
      </c>
      <c r="N225" s="47" t="n">
        <v>8996290.16</v>
      </c>
      <c r="O225" s="34" t="n">
        <v>0</v>
      </c>
      <c r="P225" s="34" t="n">
        <v>0</v>
      </c>
      <c r="Q225" s="34" t="n">
        <v>0</v>
      </c>
      <c r="R225" s="48" t="n">
        <v>8996290.16</v>
      </c>
      <c r="S225" s="34" t="n">
        <v>59578</v>
      </c>
      <c r="T225" s="35" t="n">
        <v>136616</v>
      </c>
      <c r="U225" s="85" t="s">
        <v>106</v>
      </c>
    </row>
    <row r="226" s="82" customFormat="true" ht="34.3" hidden="false" customHeight="true" outlineLevel="0" collapsed="false">
      <c r="A226" s="73" t="n">
        <v>112</v>
      </c>
      <c r="B226" s="33" t="s">
        <v>31</v>
      </c>
      <c r="C226" s="33" t="s">
        <v>32</v>
      </c>
      <c r="D226" s="33" t="s">
        <v>43</v>
      </c>
      <c r="E226" s="33" t="s">
        <v>154</v>
      </c>
      <c r="F226" s="33" t="n">
        <v>192</v>
      </c>
      <c r="G226" s="33"/>
      <c r="H226" s="33"/>
      <c r="I226" s="33" t="n">
        <v>1969</v>
      </c>
      <c r="J226" s="34" t="n">
        <v>1086.5</v>
      </c>
      <c r="K226" s="34" t="n">
        <v>726.1</v>
      </c>
      <c r="L226" s="34" t="n">
        <v>726.1</v>
      </c>
      <c r="M226" s="35" t="n">
        <v>47</v>
      </c>
      <c r="N226" s="38" t="n">
        <v>7893724.51</v>
      </c>
      <c r="O226" s="38" t="n">
        <v>0</v>
      </c>
      <c r="P226" s="38" t="n">
        <v>0</v>
      </c>
      <c r="Q226" s="38" t="n">
        <v>0</v>
      </c>
      <c r="R226" s="38" t="n">
        <v>7893724.51</v>
      </c>
      <c r="S226" s="38" t="n">
        <v>10871</v>
      </c>
      <c r="T226" s="42" t="n">
        <v>18231</v>
      </c>
      <c r="U226" s="85" t="s">
        <v>106</v>
      </c>
    </row>
    <row r="227" s="82" customFormat="true" ht="34.3" hidden="false" customHeight="true" outlineLevel="0" collapsed="false">
      <c r="A227" s="73" t="n">
        <v>113</v>
      </c>
      <c r="B227" s="33" t="s">
        <v>31</v>
      </c>
      <c r="C227" s="33" t="s">
        <v>32</v>
      </c>
      <c r="D227" s="33" t="s">
        <v>43</v>
      </c>
      <c r="E227" s="33" t="s">
        <v>154</v>
      </c>
      <c r="F227" s="33" t="n">
        <v>194</v>
      </c>
      <c r="G227" s="33"/>
      <c r="H227" s="33"/>
      <c r="I227" s="33" t="n">
        <v>1960</v>
      </c>
      <c r="J227" s="34" t="n">
        <v>394.2</v>
      </c>
      <c r="K227" s="34" t="n">
        <v>386.8</v>
      </c>
      <c r="L227" s="34" t="n">
        <v>386.8</v>
      </c>
      <c r="M227" s="35" t="n">
        <v>17</v>
      </c>
      <c r="N227" s="38" t="n">
        <v>4404628.9</v>
      </c>
      <c r="O227" s="38" t="n">
        <v>0</v>
      </c>
      <c r="P227" s="38" t="n">
        <v>0</v>
      </c>
      <c r="Q227" s="38" t="n">
        <v>0</v>
      </c>
      <c r="R227" s="38" t="n">
        <v>4404628.9</v>
      </c>
      <c r="S227" s="38" t="n">
        <v>11387</v>
      </c>
      <c r="T227" s="42" t="n">
        <v>16099</v>
      </c>
      <c r="U227" s="85" t="s">
        <v>106</v>
      </c>
    </row>
    <row r="228" s="82" customFormat="true" ht="34.3" hidden="false" customHeight="true" outlineLevel="0" collapsed="false">
      <c r="A228" s="73" t="n">
        <v>114</v>
      </c>
      <c r="B228" s="33" t="s">
        <v>31</v>
      </c>
      <c r="C228" s="33" t="s">
        <v>32</v>
      </c>
      <c r="D228" s="33" t="s">
        <v>43</v>
      </c>
      <c r="E228" s="33" t="s">
        <v>86</v>
      </c>
      <c r="F228" s="33" t="n">
        <v>39</v>
      </c>
      <c r="G228" s="33"/>
      <c r="H228" s="33"/>
      <c r="I228" s="33" t="n">
        <v>1972</v>
      </c>
      <c r="J228" s="34" t="n">
        <v>3362.5</v>
      </c>
      <c r="K228" s="34" t="n">
        <v>3246.6</v>
      </c>
      <c r="L228" s="34" t="n">
        <v>3246.6</v>
      </c>
      <c r="M228" s="35" t="n">
        <v>126</v>
      </c>
      <c r="N228" s="38" t="n">
        <v>13983294.31</v>
      </c>
      <c r="O228" s="38" t="n">
        <v>0</v>
      </c>
      <c r="P228" s="38" t="n">
        <v>0</v>
      </c>
      <c r="Q228" s="38" t="n">
        <v>0</v>
      </c>
      <c r="R228" s="38" t="n">
        <v>13983294.31</v>
      </c>
      <c r="S228" s="38" t="n">
        <v>4307</v>
      </c>
      <c r="T228" s="42" t="n">
        <v>9478</v>
      </c>
      <c r="U228" s="85" t="s">
        <v>106</v>
      </c>
    </row>
    <row r="229" s="82" customFormat="true" ht="34.3" hidden="false" customHeight="true" outlineLevel="0" collapsed="false">
      <c r="A229" s="73" t="n">
        <v>115</v>
      </c>
      <c r="B229" s="33" t="s">
        <v>31</v>
      </c>
      <c r="C229" s="33" t="s">
        <v>32</v>
      </c>
      <c r="D229" s="33" t="s">
        <v>43</v>
      </c>
      <c r="E229" s="33" t="s">
        <v>155</v>
      </c>
      <c r="F229" s="33" t="n">
        <v>3</v>
      </c>
      <c r="G229" s="33"/>
      <c r="H229" s="33"/>
      <c r="I229" s="33" t="n">
        <v>1978</v>
      </c>
      <c r="J229" s="34" t="n">
        <v>3243.6</v>
      </c>
      <c r="K229" s="34" t="n">
        <v>3241.4</v>
      </c>
      <c r="L229" s="34" t="n">
        <v>3241.4</v>
      </c>
      <c r="M229" s="35" t="n">
        <v>187</v>
      </c>
      <c r="N229" s="38" t="n">
        <v>13957919.07</v>
      </c>
      <c r="O229" s="38" t="n">
        <v>0</v>
      </c>
      <c r="P229" s="38" t="n">
        <v>0</v>
      </c>
      <c r="Q229" s="38" t="n">
        <v>0</v>
      </c>
      <c r="R229" s="38" t="n">
        <v>13957919.07</v>
      </c>
      <c r="S229" s="38" t="n">
        <v>4306</v>
      </c>
      <c r="T229" s="42" t="n">
        <v>9303</v>
      </c>
      <c r="U229" s="85" t="s">
        <v>106</v>
      </c>
    </row>
    <row r="230" s="82" customFormat="true" ht="34.3" hidden="false" customHeight="true" outlineLevel="0" collapsed="false">
      <c r="A230" s="73" t="n">
        <v>116</v>
      </c>
      <c r="B230" s="33" t="s">
        <v>31</v>
      </c>
      <c r="C230" s="33" t="s">
        <v>32</v>
      </c>
      <c r="D230" s="33" t="s">
        <v>43</v>
      </c>
      <c r="E230" s="33" t="s">
        <v>156</v>
      </c>
      <c r="F230" s="33" t="n">
        <v>16</v>
      </c>
      <c r="G230" s="33"/>
      <c r="H230" s="33"/>
      <c r="I230" s="33" t="n">
        <v>1972</v>
      </c>
      <c r="J230" s="34" t="n">
        <v>3379.2</v>
      </c>
      <c r="K230" s="34" t="n">
        <v>3329.1</v>
      </c>
      <c r="L230" s="34" t="n">
        <v>3329.1</v>
      </c>
      <c r="M230" s="35" t="n">
        <v>151</v>
      </c>
      <c r="N230" s="38" t="n">
        <v>3940482.81</v>
      </c>
      <c r="O230" s="38" t="n">
        <v>0</v>
      </c>
      <c r="P230" s="38" t="n">
        <v>0</v>
      </c>
      <c r="Q230" s="38" t="n">
        <v>0</v>
      </c>
      <c r="R230" s="38" t="n">
        <v>3940482.81</v>
      </c>
      <c r="S230" s="38" t="n">
        <v>1184</v>
      </c>
      <c r="T230" s="42" t="n">
        <v>12992</v>
      </c>
      <c r="U230" s="85" t="s">
        <v>106</v>
      </c>
    </row>
    <row r="231" s="82" customFormat="true" ht="34.3" hidden="false" customHeight="true" outlineLevel="0" collapsed="false">
      <c r="A231" s="73" t="n">
        <v>117</v>
      </c>
      <c r="B231" s="33" t="s">
        <v>31</v>
      </c>
      <c r="C231" s="33" t="s">
        <v>32</v>
      </c>
      <c r="D231" s="33" t="s">
        <v>43</v>
      </c>
      <c r="E231" s="33" t="s">
        <v>156</v>
      </c>
      <c r="F231" s="33" t="n">
        <v>4</v>
      </c>
      <c r="G231" s="33" t="n">
        <v>2</v>
      </c>
      <c r="H231" s="33"/>
      <c r="I231" s="33" t="n">
        <v>2001</v>
      </c>
      <c r="J231" s="34" t="n">
        <v>5914.1</v>
      </c>
      <c r="K231" s="34" t="n">
        <v>5894.3</v>
      </c>
      <c r="L231" s="34" t="n">
        <v>5894.3</v>
      </c>
      <c r="M231" s="35" t="n">
        <v>154</v>
      </c>
      <c r="N231" s="38" t="n">
        <v>13539593.6</v>
      </c>
      <c r="O231" s="38" t="n">
        <v>0</v>
      </c>
      <c r="P231" s="38" t="n">
        <v>0</v>
      </c>
      <c r="Q231" s="38" t="n">
        <v>0</v>
      </c>
      <c r="R231" s="38" t="n">
        <v>13539593.6</v>
      </c>
      <c r="S231" s="38" t="n">
        <v>2297</v>
      </c>
      <c r="T231" s="42" t="n">
        <v>7330</v>
      </c>
      <c r="U231" s="85" t="s">
        <v>106</v>
      </c>
    </row>
    <row r="232" s="82" customFormat="true" ht="34.3" hidden="false" customHeight="true" outlineLevel="0" collapsed="false">
      <c r="A232" s="73" t="n">
        <v>118</v>
      </c>
      <c r="B232" s="33" t="s">
        <v>31</v>
      </c>
      <c r="C232" s="33" t="s">
        <v>32</v>
      </c>
      <c r="D232" s="33" t="s">
        <v>43</v>
      </c>
      <c r="E232" s="33" t="s">
        <v>157</v>
      </c>
      <c r="F232" s="33" t="n">
        <v>119</v>
      </c>
      <c r="G232" s="33"/>
      <c r="H232" s="33"/>
      <c r="I232" s="33" t="n">
        <v>1986</v>
      </c>
      <c r="J232" s="34" t="n">
        <v>3412.71</v>
      </c>
      <c r="K232" s="34" t="n">
        <v>3401.4</v>
      </c>
      <c r="L232" s="34" t="n">
        <v>3401.4</v>
      </c>
      <c r="M232" s="35" t="n">
        <v>112</v>
      </c>
      <c r="N232" s="38" t="n">
        <v>14611006.2</v>
      </c>
      <c r="O232" s="38" t="n">
        <v>0</v>
      </c>
      <c r="P232" s="38" t="n">
        <v>0</v>
      </c>
      <c r="Q232" s="38" t="n">
        <v>0</v>
      </c>
      <c r="R232" s="38" t="n">
        <v>14611006.2</v>
      </c>
      <c r="S232" s="38" t="n">
        <v>4296</v>
      </c>
      <c r="T232" s="42" t="n">
        <v>9309</v>
      </c>
      <c r="U232" s="85" t="s">
        <v>106</v>
      </c>
    </row>
    <row r="233" s="82" customFormat="true" ht="34.3" hidden="false" customHeight="true" outlineLevel="0" collapsed="false">
      <c r="A233" s="73" t="n">
        <v>119</v>
      </c>
      <c r="B233" s="33" t="s">
        <v>31</v>
      </c>
      <c r="C233" s="33" t="s">
        <v>32</v>
      </c>
      <c r="D233" s="33" t="s">
        <v>43</v>
      </c>
      <c r="E233" s="33" t="s">
        <v>157</v>
      </c>
      <c r="F233" s="33" t="n">
        <v>4</v>
      </c>
      <c r="G233" s="33"/>
      <c r="H233" s="33"/>
      <c r="I233" s="33" t="n">
        <v>1967</v>
      </c>
      <c r="J233" s="34" t="n">
        <v>3966.9</v>
      </c>
      <c r="K233" s="34" t="n">
        <v>3902.44</v>
      </c>
      <c r="L233" s="34" t="n">
        <v>3902.44</v>
      </c>
      <c r="M233" s="35" t="n">
        <v>129</v>
      </c>
      <c r="N233" s="38" t="n">
        <v>16901934.99</v>
      </c>
      <c r="O233" s="38" t="n">
        <v>0</v>
      </c>
      <c r="P233" s="38" t="n">
        <v>0</v>
      </c>
      <c r="Q233" s="38" t="n">
        <v>0</v>
      </c>
      <c r="R233" s="38" t="n">
        <v>16901934.99</v>
      </c>
      <c r="S233" s="38" t="n">
        <v>4331</v>
      </c>
      <c r="T233" s="42" t="n">
        <v>9420</v>
      </c>
      <c r="U233" s="85" t="s">
        <v>106</v>
      </c>
    </row>
    <row r="234" s="82" customFormat="true" ht="34.3" hidden="false" customHeight="true" outlineLevel="0" collapsed="false">
      <c r="A234" s="73" t="n">
        <v>120</v>
      </c>
      <c r="B234" s="33" t="s">
        <v>31</v>
      </c>
      <c r="C234" s="33" t="s">
        <v>32</v>
      </c>
      <c r="D234" s="33" t="s">
        <v>43</v>
      </c>
      <c r="E234" s="33" t="s">
        <v>158</v>
      </c>
      <c r="F234" s="33" t="n">
        <v>64</v>
      </c>
      <c r="G234" s="33"/>
      <c r="H234" s="33"/>
      <c r="I234" s="33" t="n">
        <v>1988</v>
      </c>
      <c r="J234" s="34" t="n">
        <v>4636.5</v>
      </c>
      <c r="K234" s="34" t="n">
        <v>4519.2</v>
      </c>
      <c r="L234" s="34" t="n">
        <v>4519.2</v>
      </c>
      <c r="M234" s="35" t="n">
        <v>152</v>
      </c>
      <c r="N234" s="38" t="n">
        <v>19845462.92</v>
      </c>
      <c r="O234" s="38" t="n">
        <v>0</v>
      </c>
      <c r="P234" s="38" t="n">
        <v>0</v>
      </c>
      <c r="Q234" s="38" t="n">
        <v>0</v>
      </c>
      <c r="R234" s="38" t="n">
        <v>19845462.92</v>
      </c>
      <c r="S234" s="38" t="n">
        <v>4391</v>
      </c>
      <c r="T234" s="42" t="n">
        <v>9537</v>
      </c>
      <c r="U234" s="85" t="s">
        <v>106</v>
      </c>
    </row>
    <row r="235" s="82" customFormat="true" ht="34.3" hidden="false" customHeight="true" outlineLevel="0" collapsed="false">
      <c r="A235" s="73" t="n">
        <v>121</v>
      </c>
      <c r="B235" s="33" t="s">
        <v>31</v>
      </c>
      <c r="C235" s="33" t="s">
        <v>32</v>
      </c>
      <c r="D235" s="33" t="s">
        <v>43</v>
      </c>
      <c r="E235" s="33" t="s">
        <v>158</v>
      </c>
      <c r="F235" s="33" t="n">
        <v>9</v>
      </c>
      <c r="G235" s="33"/>
      <c r="H235" s="33"/>
      <c r="I235" s="33" t="n">
        <v>1969</v>
      </c>
      <c r="J235" s="34" t="n">
        <v>3341.4</v>
      </c>
      <c r="K235" s="34" t="n">
        <v>3226.8</v>
      </c>
      <c r="L235" s="34" t="n">
        <v>3226.8</v>
      </c>
      <c r="M235" s="35" t="n">
        <v>148</v>
      </c>
      <c r="N235" s="38" t="n">
        <v>13904240.68</v>
      </c>
      <c r="O235" s="38" t="n">
        <v>0</v>
      </c>
      <c r="P235" s="38" t="n">
        <v>0</v>
      </c>
      <c r="Q235" s="38" t="n">
        <v>0</v>
      </c>
      <c r="R235" s="38" t="n">
        <v>13904240.68</v>
      </c>
      <c r="S235" s="38" t="n">
        <v>4309</v>
      </c>
      <c r="T235" s="42" t="n">
        <v>9478</v>
      </c>
      <c r="U235" s="85" t="s">
        <v>106</v>
      </c>
    </row>
    <row r="236" s="82" customFormat="true" ht="34.3" hidden="false" customHeight="true" outlineLevel="0" collapsed="false">
      <c r="A236" s="73" t="n">
        <v>122</v>
      </c>
      <c r="B236" s="33" t="s">
        <v>31</v>
      </c>
      <c r="C236" s="33" t="s">
        <v>32</v>
      </c>
      <c r="D236" s="33" t="s">
        <v>43</v>
      </c>
      <c r="E236" s="33" t="s">
        <v>158</v>
      </c>
      <c r="F236" s="33" t="n">
        <v>91</v>
      </c>
      <c r="G236" s="33"/>
      <c r="H236" s="33"/>
      <c r="I236" s="33" t="n">
        <v>1979</v>
      </c>
      <c r="J236" s="34" t="n">
        <v>6542.1</v>
      </c>
      <c r="K236" s="34" t="n">
        <v>5767.3</v>
      </c>
      <c r="L236" s="34" t="n">
        <v>5767.3</v>
      </c>
      <c r="M236" s="35" t="n">
        <v>201</v>
      </c>
      <c r="N236" s="38" t="n">
        <v>24826655.22</v>
      </c>
      <c r="O236" s="38" t="n">
        <v>0</v>
      </c>
      <c r="P236" s="38" t="n">
        <v>0</v>
      </c>
      <c r="Q236" s="38" t="n">
        <v>0</v>
      </c>
      <c r="R236" s="38" t="n">
        <v>24826655.22</v>
      </c>
      <c r="S236" s="38" t="n">
        <v>4305</v>
      </c>
      <c r="T236" s="42" t="n">
        <v>9997</v>
      </c>
      <c r="U236" s="85" t="s">
        <v>106</v>
      </c>
    </row>
    <row r="237" s="82" customFormat="true" ht="34.3" hidden="false" customHeight="true" outlineLevel="0" collapsed="false">
      <c r="A237" s="73" t="n">
        <v>123</v>
      </c>
      <c r="B237" s="33" t="s">
        <v>31</v>
      </c>
      <c r="C237" s="33" t="s">
        <v>32</v>
      </c>
      <c r="D237" s="33" t="s">
        <v>43</v>
      </c>
      <c r="E237" s="33" t="s">
        <v>159</v>
      </c>
      <c r="F237" s="33" t="n">
        <v>10</v>
      </c>
      <c r="G237" s="33"/>
      <c r="H237" s="33" t="s">
        <v>39</v>
      </c>
      <c r="I237" s="33" t="n">
        <v>2011</v>
      </c>
      <c r="J237" s="34" t="n">
        <v>14598.8</v>
      </c>
      <c r="K237" s="34" t="n">
        <v>9982.8</v>
      </c>
      <c r="L237" s="34" t="n">
        <v>9982.8</v>
      </c>
      <c r="M237" s="35" t="n">
        <v>430</v>
      </c>
      <c r="N237" s="38" t="n">
        <v>103062620.07</v>
      </c>
      <c r="O237" s="38" t="n">
        <v>0</v>
      </c>
      <c r="P237" s="38" t="n">
        <v>0</v>
      </c>
      <c r="Q237" s="38" t="n">
        <v>0</v>
      </c>
      <c r="R237" s="38" t="n">
        <v>103062620.07</v>
      </c>
      <c r="S237" s="38" t="n">
        <v>10324</v>
      </c>
      <c r="T237" s="42" t="n">
        <v>34296</v>
      </c>
      <c r="U237" s="85" t="s">
        <v>106</v>
      </c>
    </row>
    <row r="238" s="82" customFormat="true" ht="34.3" hidden="false" customHeight="true" outlineLevel="0" collapsed="false">
      <c r="A238" s="73" t="n">
        <v>124</v>
      </c>
      <c r="B238" s="33" t="s">
        <v>31</v>
      </c>
      <c r="C238" s="33" t="s">
        <v>32</v>
      </c>
      <c r="D238" s="33" t="s">
        <v>43</v>
      </c>
      <c r="E238" s="33" t="s">
        <v>159</v>
      </c>
      <c r="F238" s="33" t="n">
        <v>10</v>
      </c>
      <c r="G238" s="33"/>
      <c r="H238" s="33" t="s">
        <v>71</v>
      </c>
      <c r="I238" s="33" t="n">
        <v>2011</v>
      </c>
      <c r="J238" s="34" t="n">
        <v>5825.3</v>
      </c>
      <c r="K238" s="34" t="n">
        <v>5685.7</v>
      </c>
      <c r="L238" s="34" t="n">
        <v>5685.7</v>
      </c>
      <c r="M238" s="35" t="n">
        <v>199</v>
      </c>
      <c r="N238" s="38" t="n">
        <v>13249689.6</v>
      </c>
      <c r="O238" s="38" t="n">
        <v>0</v>
      </c>
      <c r="P238" s="38" t="n">
        <v>0</v>
      </c>
      <c r="Q238" s="38" t="n">
        <v>0</v>
      </c>
      <c r="R238" s="38" t="n">
        <v>13249689.6</v>
      </c>
      <c r="S238" s="38" t="n">
        <v>2330</v>
      </c>
      <c r="T238" s="42" t="n">
        <v>7428</v>
      </c>
      <c r="U238" s="85" t="s">
        <v>106</v>
      </c>
    </row>
    <row r="239" s="82" customFormat="true" ht="34.3" hidden="false" customHeight="true" outlineLevel="0" collapsed="false">
      <c r="A239" s="73" t="n">
        <v>125</v>
      </c>
      <c r="B239" s="33" t="s">
        <v>31</v>
      </c>
      <c r="C239" s="33" t="s">
        <v>32</v>
      </c>
      <c r="D239" s="33" t="s">
        <v>43</v>
      </c>
      <c r="E239" s="33" t="s">
        <v>159</v>
      </c>
      <c r="F239" s="33" t="n">
        <v>8</v>
      </c>
      <c r="G239" s="33" t="n">
        <v>1</v>
      </c>
      <c r="H239" s="33"/>
      <c r="I239" s="33" t="n">
        <v>2010</v>
      </c>
      <c r="J239" s="34" t="n">
        <v>20527.2</v>
      </c>
      <c r="K239" s="34" t="n">
        <v>16403.4</v>
      </c>
      <c r="L239" s="34" t="n">
        <v>16403.4</v>
      </c>
      <c r="M239" s="35" t="n">
        <v>417</v>
      </c>
      <c r="N239" s="38" t="n">
        <v>25770256.33</v>
      </c>
      <c r="O239" s="38" t="n">
        <v>0</v>
      </c>
      <c r="P239" s="38" t="n">
        <v>0</v>
      </c>
      <c r="Q239" s="38" t="n">
        <v>0</v>
      </c>
      <c r="R239" s="38" t="n">
        <v>25770256.33</v>
      </c>
      <c r="S239" s="38" t="n">
        <v>1571</v>
      </c>
      <c r="T239" s="42" t="n">
        <v>7804</v>
      </c>
      <c r="U239" s="85" t="s">
        <v>106</v>
      </c>
    </row>
    <row r="240" s="82" customFormat="true" ht="34.3" hidden="false" customHeight="true" outlineLevel="0" collapsed="false">
      <c r="A240" s="73" t="n">
        <v>126</v>
      </c>
      <c r="B240" s="33" t="s">
        <v>31</v>
      </c>
      <c r="C240" s="33" t="s">
        <v>32</v>
      </c>
      <c r="D240" s="33" t="s">
        <v>43</v>
      </c>
      <c r="E240" s="33" t="s">
        <v>87</v>
      </c>
      <c r="F240" s="33" t="n">
        <v>52</v>
      </c>
      <c r="G240" s="33"/>
      <c r="H240" s="33"/>
      <c r="I240" s="33" t="n">
        <v>1971</v>
      </c>
      <c r="J240" s="34" t="n">
        <v>4553.3</v>
      </c>
      <c r="K240" s="34" t="n">
        <v>4514.4</v>
      </c>
      <c r="L240" s="34" t="n">
        <v>4514.4</v>
      </c>
      <c r="M240" s="35" t="n">
        <v>207</v>
      </c>
      <c r="N240" s="38" t="n">
        <v>19445802.88</v>
      </c>
      <c r="O240" s="38" t="n">
        <v>0</v>
      </c>
      <c r="P240" s="38" t="n">
        <v>0</v>
      </c>
      <c r="Q240" s="38" t="n">
        <v>0</v>
      </c>
      <c r="R240" s="38" t="n">
        <v>19445802.88</v>
      </c>
      <c r="S240" s="38" t="n">
        <v>4308</v>
      </c>
      <c r="T240" s="42" t="n">
        <v>9365</v>
      </c>
      <c r="U240" s="85" t="s">
        <v>106</v>
      </c>
    </row>
    <row r="241" s="82" customFormat="true" ht="34.3" hidden="false" customHeight="true" outlineLevel="0" collapsed="false">
      <c r="A241" s="73" t="n">
        <v>127</v>
      </c>
      <c r="B241" s="33" t="s">
        <v>31</v>
      </c>
      <c r="C241" s="33" t="s">
        <v>32</v>
      </c>
      <c r="D241" s="33" t="s">
        <v>43</v>
      </c>
      <c r="E241" s="33" t="s">
        <v>87</v>
      </c>
      <c r="F241" s="33" t="n">
        <v>8</v>
      </c>
      <c r="G241" s="33"/>
      <c r="H241" s="33"/>
      <c r="I241" s="33" t="n">
        <v>1993</v>
      </c>
      <c r="J241" s="34" t="n">
        <v>7840.5</v>
      </c>
      <c r="K241" s="34" t="n">
        <v>7830.9</v>
      </c>
      <c r="L241" s="34" t="n">
        <v>7830.9</v>
      </c>
      <c r="M241" s="35" t="n">
        <v>425</v>
      </c>
      <c r="N241" s="38" t="n">
        <v>18658519.77</v>
      </c>
      <c r="O241" s="38" t="n">
        <v>0</v>
      </c>
      <c r="P241" s="38" t="n">
        <v>0</v>
      </c>
      <c r="Q241" s="38" t="n">
        <v>0</v>
      </c>
      <c r="R241" s="38" t="n">
        <v>18658519.77</v>
      </c>
      <c r="S241" s="38" t="n">
        <v>2383</v>
      </c>
      <c r="T241" s="42" t="n">
        <v>7378</v>
      </c>
      <c r="U241" s="85" t="s">
        <v>106</v>
      </c>
    </row>
    <row r="242" s="82" customFormat="true" ht="34.3" hidden="false" customHeight="true" outlineLevel="0" collapsed="false">
      <c r="A242" s="73" t="n">
        <v>128</v>
      </c>
      <c r="B242" s="33" t="s">
        <v>31</v>
      </c>
      <c r="C242" s="33" t="s">
        <v>32</v>
      </c>
      <c r="D242" s="33" t="s">
        <v>43</v>
      </c>
      <c r="E242" s="33" t="s">
        <v>160</v>
      </c>
      <c r="F242" s="33" t="n">
        <v>16</v>
      </c>
      <c r="G242" s="33"/>
      <c r="H242" s="33"/>
      <c r="I242" s="33" t="n">
        <v>1958</v>
      </c>
      <c r="J242" s="34" t="n">
        <v>642</v>
      </c>
      <c r="K242" s="34" t="n">
        <v>582.5</v>
      </c>
      <c r="L242" s="34" t="n">
        <v>582.5</v>
      </c>
      <c r="M242" s="35" t="n">
        <v>21</v>
      </c>
      <c r="N242" s="38" t="n">
        <v>7024622.51</v>
      </c>
      <c r="O242" s="38" t="n">
        <v>0</v>
      </c>
      <c r="P242" s="38" t="n">
        <v>0</v>
      </c>
      <c r="Q242" s="38" t="n">
        <v>0</v>
      </c>
      <c r="R242" s="38" t="n">
        <v>7024622.51</v>
      </c>
      <c r="S242" s="38" t="n">
        <v>12059</v>
      </c>
      <c r="T242" s="42" t="n">
        <v>17411</v>
      </c>
      <c r="U242" s="85" t="s">
        <v>106</v>
      </c>
    </row>
    <row r="243" s="82" customFormat="true" ht="34.3" hidden="false" customHeight="true" outlineLevel="0" collapsed="false">
      <c r="A243" s="73" t="n">
        <v>129</v>
      </c>
      <c r="B243" s="33" t="s">
        <v>31</v>
      </c>
      <c r="C243" s="33" t="s">
        <v>32</v>
      </c>
      <c r="D243" s="33" t="s">
        <v>43</v>
      </c>
      <c r="E243" s="33" t="s">
        <v>161</v>
      </c>
      <c r="F243" s="33" t="n">
        <v>47</v>
      </c>
      <c r="G243" s="33"/>
      <c r="H243" s="33"/>
      <c r="I243" s="33" t="n">
        <v>1975</v>
      </c>
      <c r="J243" s="34" t="n">
        <v>2748.6</v>
      </c>
      <c r="K243" s="34" t="n">
        <v>2738.3</v>
      </c>
      <c r="L243" s="34" t="n">
        <v>2738.3</v>
      </c>
      <c r="M243" s="35" t="n">
        <v>69</v>
      </c>
      <c r="N243" s="38" t="n">
        <v>11861208.47</v>
      </c>
      <c r="O243" s="38" t="n">
        <v>0</v>
      </c>
      <c r="P243" s="38" t="n">
        <v>0</v>
      </c>
      <c r="Q243" s="38" t="n">
        <v>0</v>
      </c>
      <c r="R243" s="38" t="n">
        <v>11861208.47</v>
      </c>
      <c r="S243" s="38" t="n">
        <v>4332</v>
      </c>
      <c r="T243" s="42" t="n">
        <v>9330</v>
      </c>
      <c r="U243" s="85" t="s">
        <v>106</v>
      </c>
    </row>
    <row r="244" s="82" customFormat="true" ht="34.3" hidden="false" customHeight="true" outlineLevel="0" collapsed="false">
      <c r="A244" s="73" t="n">
        <v>130</v>
      </c>
      <c r="B244" s="43" t="s">
        <v>31</v>
      </c>
      <c r="C244" s="43" t="s">
        <v>32</v>
      </c>
      <c r="D244" s="49" t="s">
        <v>43</v>
      </c>
      <c r="E244" s="33" t="s">
        <v>88</v>
      </c>
      <c r="F244" s="33" t="n">
        <v>5</v>
      </c>
      <c r="G244" s="33"/>
      <c r="H244" s="33"/>
      <c r="I244" s="33" t="n">
        <v>1917</v>
      </c>
      <c r="J244" s="34" t="n">
        <v>317.5</v>
      </c>
      <c r="K244" s="34" t="n">
        <v>317.5</v>
      </c>
      <c r="L244" s="34" t="n">
        <v>317.5</v>
      </c>
      <c r="M244" s="35" t="n">
        <v>14</v>
      </c>
      <c r="N244" s="47" t="n">
        <v>325748.65</v>
      </c>
      <c r="O244" s="34" t="n">
        <v>0</v>
      </c>
      <c r="P244" s="45" t="n">
        <v>0</v>
      </c>
      <c r="Q244" s="45" t="n">
        <v>0</v>
      </c>
      <c r="R244" s="48" t="n">
        <v>325748.65</v>
      </c>
      <c r="S244" s="34" t="n">
        <v>1026</v>
      </c>
      <c r="T244" s="35" t="n">
        <v>7838</v>
      </c>
      <c r="U244" s="85" t="s">
        <v>106</v>
      </c>
    </row>
    <row r="245" s="82" customFormat="true" ht="34.3" hidden="false" customHeight="true" outlineLevel="0" collapsed="false">
      <c r="A245" s="73" t="n">
        <v>131</v>
      </c>
      <c r="B245" s="33" t="s">
        <v>31</v>
      </c>
      <c r="C245" s="33" t="s">
        <v>32</v>
      </c>
      <c r="D245" s="33" t="s">
        <v>43</v>
      </c>
      <c r="E245" s="33" t="s">
        <v>90</v>
      </c>
      <c r="F245" s="33" t="n">
        <v>21</v>
      </c>
      <c r="G245" s="33"/>
      <c r="H245" s="33"/>
      <c r="I245" s="33" t="n">
        <v>1980</v>
      </c>
      <c r="J245" s="34" t="n">
        <v>1582.6</v>
      </c>
      <c r="K245" s="34" t="n">
        <v>1503.5</v>
      </c>
      <c r="L245" s="34" t="n">
        <v>1503.5</v>
      </c>
      <c r="M245" s="35" t="n">
        <v>51</v>
      </c>
      <c r="N245" s="38" t="n">
        <v>6641065.98</v>
      </c>
      <c r="O245" s="38" t="n">
        <v>0</v>
      </c>
      <c r="P245" s="38" t="n">
        <v>0</v>
      </c>
      <c r="Q245" s="38" t="n">
        <v>0</v>
      </c>
      <c r="R245" s="38" t="n">
        <v>6641065.98</v>
      </c>
      <c r="S245" s="38" t="n">
        <v>4417</v>
      </c>
      <c r="T245" s="42" t="n">
        <v>9588</v>
      </c>
      <c r="U245" s="85" t="s">
        <v>106</v>
      </c>
    </row>
    <row r="246" s="82" customFormat="true" ht="34.3" hidden="false" customHeight="true" outlineLevel="0" collapsed="false">
      <c r="A246" s="73" t="n">
        <v>132</v>
      </c>
      <c r="B246" s="33" t="s">
        <v>31</v>
      </c>
      <c r="C246" s="33" t="s">
        <v>32</v>
      </c>
      <c r="D246" s="33" t="s">
        <v>43</v>
      </c>
      <c r="E246" s="33" t="s">
        <v>91</v>
      </c>
      <c r="F246" s="33" t="n">
        <v>12</v>
      </c>
      <c r="G246" s="33" t="n">
        <v>1</v>
      </c>
      <c r="H246" s="33"/>
      <c r="I246" s="33" t="n">
        <v>1980</v>
      </c>
      <c r="J246" s="34" t="n">
        <v>1390.4</v>
      </c>
      <c r="K246" s="34" t="n">
        <v>1370</v>
      </c>
      <c r="L246" s="34" t="n">
        <v>1370</v>
      </c>
      <c r="M246" s="35" t="n">
        <v>67</v>
      </c>
      <c r="N246" s="38" t="n">
        <v>6116644.34</v>
      </c>
      <c r="O246" s="38" t="n">
        <v>0</v>
      </c>
      <c r="P246" s="38" t="n">
        <v>0</v>
      </c>
      <c r="Q246" s="38" t="n">
        <v>0</v>
      </c>
      <c r="R246" s="38" t="n">
        <v>6116644.34</v>
      </c>
      <c r="S246" s="38" t="n">
        <v>4465</v>
      </c>
      <c r="T246" s="42" t="n">
        <v>9434</v>
      </c>
      <c r="U246" s="85" t="s">
        <v>106</v>
      </c>
    </row>
    <row r="247" s="82" customFormat="true" ht="34.3" hidden="false" customHeight="true" outlineLevel="0" collapsed="false">
      <c r="A247" s="73" t="n">
        <v>133</v>
      </c>
      <c r="B247" s="33" t="s">
        <v>31</v>
      </c>
      <c r="C247" s="33" t="s">
        <v>32</v>
      </c>
      <c r="D247" s="33" t="s">
        <v>43</v>
      </c>
      <c r="E247" s="33" t="s">
        <v>91</v>
      </c>
      <c r="F247" s="33" t="n">
        <v>14</v>
      </c>
      <c r="G247" s="33"/>
      <c r="H247" s="33"/>
      <c r="I247" s="33" t="n">
        <v>1936</v>
      </c>
      <c r="J247" s="34" t="n">
        <v>1974</v>
      </c>
      <c r="K247" s="34" t="n">
        <v>1541.4</v>
      </c>
      <c r="L247" s="34" t="n">
        <v>1541.4</v>
      </c>
      <c r="M247" s="35" t="n">
        <v>71</v>
      </c>
      <c r="N247" s="38" t="n">
        <v>8719558.47</v>
      </c>
      <c r="O247" s="38" t="n">
        <v>0</v>
      </c>
      <c r="P247" s="38" t="n">
        <v>0</v>
      </c>
      <c r="Q247" s="38" t="n">
        <v>0</v>
      </c>
      <c r="R247" s="38" t="n">
        <v>8719558.47</v>
      </c>
      <c r="S247" s="38" t="n">
        <v>5657</v>
      </c>
      <c r="T247" s="42" t="n">
        <v>11994</v>
      </c>
      <c r="U247" s="85" t="s">
        <v>106</v>
      </c>
    </row>
    <row r="248" s="82" customFormat="true" ht="34.3" hidden="false" customHeight="true" outlineLevel="0" collapsed="false">
      <c r="A248" s="73" t="n">
        <v>134</v>
      </c>
      <c r="B248" s="33" t="s">
        <v>31</v>
      </c>
      <c r="C248" s="33" t="s">
        <v>32</v>
      </c>
      <c r="D248" s="33" t="s">
        <v>43</v>
      </c>
      <c r="E248" s="33" t="s">
        <v>91</v>
      </c>
      <c r="F248" s="33" t="n">
        <v>16</v>
      </c>
      <c r="G248" s="33"/>
      <c r="H248" s="33"/>
      <c r="I248" s="33" t="n">
        <v>1960</v>
      </c>
      <c r="J248" s="34" t="n">
        <v>1604.3</v>
      </c>
      <c r="K248" s="34" t="n">
        <v>1039.5</v>
      </c>
      <c r="L248" s="34" t="n">
        <v>1039.5</v>
      </c>
      <c r="M248" s="35" t="n">
        <v>68</v>
      </c>
      <c r="N248" s="38" t="n">
        <v>21683862.09</v>
      </c>
      <c r="O248" s="38" t="n">
        <v>0</v>
      </c>
      <c r="P248" s="38" t="n">
        <v>0</v>
      </c>
      <c r="Q248" s="38" t="n">
        <v>0</v>
      </c>
      <c r="R248" s="38" t="n">
        <v>21683862.09</v>
      </c>
      <c r="S248" s="38" t="n">
        <v>20860</v>
      </c>
      <c r="T248" s="42" t="n">
        <v>56949</v>
      </c>
      <c r="U248" s="85" t="s">
        <v>106</v>
      </c>
    </row>
    <row r="249" s="82" customFormat="true" ht="34.3" hidden="false" customHeight="true" outlineLevel="0" collapsed="false">
      <c r="A249" s="73" t="n">
        <v>135</v>
      </c>
      <c r="B249" s="33" t="s">
        <v>31</v>
      </c>
      <c r="C249" s="33" t="s">
        <v>32</v>
      </c>
      <c r="D249" s="33" t="s">
        <v>43</v>
      </c>
      <c r="E249" s="33" t="s">
        <v>91</v>
      </c>
      <c r="F249" s="33" t="n">
        <v>16</v>
      </c>
      <c r="G249" s="33"/>
      <c r="H249" s="33" t="s">
        <v>39</v>
      </c>
      <c r="I249" s="33" t="n">
        <v>1962</v>
      </c>
      <c r="J249" s="34" t="n">
        <v>2599</v>
      </c>
      <c r="K249" s="34" t="n">
        <v>2343.6</v>
      </c>
      <c r="L249" s="34" t="n">
        <v>2343.6</v>
      </c>
      <c r="M249" s="35" t="n">
        <v>116</v>
      </c>
      <c r="N249" s="38" t="n">
        <v>13213090.69</v>
      </c>
      <c r="O249" s="38" t="n">
        <v>0</v>
      </c>
      <c r="P249" s="38" t="n">
        <v>0</v>
      </c>
      <c r="Q249" s="38" t="n">
        <v>0</v>
      </c>
      <c r="R249" s="38" t="n">
        <v>13213090.69</v>
      </c>
      <c r="S249" s="38" t="n">
        <v>5638</v>
      </c>
      <c r="T249" s="42" t="n">
        <v>11176</v>
      </c>
      <c r="U249" s="85" t="s">
        <v>106</v>
      </c>
    </row>
    <row r="250" s="82" customFormat="true" ht="34.3" hidden="false" customHeight="true" outlineLevel="0" collapsed="false">
      <c r="A250" s="73" t="n">
        <v>136</v>
      </c>
      <c r="B250" s="33" t="s">
        <v>31</v>
      </c>
      <c r="C250" s="33" t="s">
        <v>32</v>
      </c>
      <c r="D250" s="33" t="s">
        <v>43</v>
      </c>
      <c r="E250" s="33" t="s">
        <v>91</v>
      </c>
      <c r="F250" s="33" t="n">
        <v>16</v>
      </c>
      <c r="G250" s="33" t="n">
        <v>1</v>
      </c>
      <c r="H250" s="33"/>
      <c r="I250" s="33" t="n">
        <v>1974</v>
      </c>
      <c r="J250" s="34" t="n">
        <v>4066.5</v>
      </c>
      <c r="K250" s="34" t="n">
        <v>3415.2</v>
      </c>
      <c r="L250" s="34" t="n">
        <v>3415.2</v>
      </c>
      <c r="M250" s="35" t="n">
        <v>159</v>
      </c>
      <c r="N250" s="38" t="n">
        <v>14669727.11</v>
      </c>
      <c r="O250" s="38" t="n">
        <v>0</v>
      </c>
      <c r="P250" s="38" t="n">
        <v>0</v>
      </c>
      <c r="Q250" s="38" t="n">
        <v>0</v>
      </c>
      <c r="R250" s="38" t="n">
        <v>14669727.11</v>
      </c>
      <c r="S250" s="38" t="n">
        <v>4295</v>
      </c>
      <c r="T250" s="42" t="n">
        <v>10238</v>
      </c>
      <c r="U250" s="85" t="s">
        <v>106</v>
      </c>
    </row>
    <row r="251" s="82" customFormat="true" ht="34.3" hidden="false" customHeight="true" outlineLevel="0" collapsed="false">
      <c r="A251" s="73" t="n">
        <v>137</v>
      </c>
      <c r="B251" s="33" t="s">
        <v>31</v>
      </c>
      <c r="C251" s="33" t="s">
        <v>32</v>
      </c>
      <c r="D251" s="33" t="s">
        <v>43</v>
      </c>
      <c r="E251" s="33" t="s">
        <v>91</v>
      </c>
      <c r="F251" s="33" t="n">
        <v>17</v>
      </c>
      <c r="G251" s="33"/>
      <c r="H251" s="33"/>
      <c r="I251" s="33" t="n">
        <v>1954</v>
      </c>
      <c r="J251" s="34" t="n">
        <v>2465.8</v>
      </c>
      <c r="K251" s="34" t="n">
        <v>2069.56</v>
      </c>
      <c r="L251" s="34" t="n">
        <v>2069.56</v>
      </c>
      <c r="M251" s="35" t="n">
        <v>33</v>
      </c>
      <c r="N251" s="38" t="n">
        <v>25349439.01</v>
      </c>
      <c r="O251" s="38" t="n">
        <v>0</v>
      </c>
      <c r="P251" s="38" t="n">
        <v>0</v>
      </c>
      <c r="Q251" s="38" t="n">
        <v>0</v>
      </c>
      <c r="R251" s="38" t="n">
        <v>25349439.01</v>
      </c>
      <c r="S251" s="38" t="n">
        <v>12249</v>
      </c>
      <c r="T251" s="42" t="n">
        <v>30044</v>
      </c>
      <c r="U251" s="85" t="s">
        <v>106</v>
      </c>
    </row>
    <row r="252" s="82" customFormat="true" ht="34.3" hidden="false" customHeight="true" outlineLevel="0" collapsed="false">
      <c r="A252" s="73" t="n">
        <v>138</v>
      </c>
      <c r="B252" s="33" t="s">
        <v>31</v>
      </c>
      <c r="C252" s="33" t="s">
        <v>32</v>
      </c>
      <c r="D252" s="33" t="s">
        <v>43</v>
      </c>
      <c r="E252" s="33" t="s">
        <v>91</v>
      </c>
      <c r="F252" s="33" t="s">
        <v>162</v>
      </c>
      <c r="G252" s="33"/>
      <c r="H252" s="33"/>
      <c r="I252" s="33" t="n">
        <v>1961</v>
      </c>
      <c r="J252" s="34" t="n">
        <v>2155.1</v>
      </c>
      <c r="K252" s="34" t="n">
        <v>1505.4</v>
      </c>
      <c r="L252" s="34" t="n">
        <v>1505.4</v>
      </c>
      <c r="M252" s="35" t="n">
        <v>67</v>
      </c>
      <c r="N252" s="38" t="n">
        <v>23259573.03</v>
      </c>
      <c r="O252" s="38" t="n">
        <v>0</v>
      </c>
      <c r="P252" s="38" t="n">
        <v>0</v>
      </c>
      <c r="Q252" s="38" t="n">
        <v>0</v>
      </c>
      <c r="R252" s="38" t="n">
        <v>23259573.03</v>
      </c>
      <c r="S252" s="38" t="n">
        <v>15451</v>
      </c>
      <c r="T252" s="42" t="n">
        <v>40961</v>
      </c>
      <c r="U252" s="85" t="s">
        <v>106</v>
      </c>
    </row>
    <row r="253" s="82" customFormat="true" ht="34.3" hidden="false" customHeight="true" outlineLevel="0" collapsed="false">
      <c r="A253" s="73" t="n">
        <v>139</v>
      </c>
      <c r="B253" s="33" t="s">
        <v>31</v>
      </c>
      <c r="C253" s="33" t="s">
        <v>32</v>
      </c>
      <c r="D253" s="33" t="s">
        <v>43</v>
      </c>
      <c r="E253" s="33" t="s">
        <v>91</v>
      </c>
      <c r="F253" s="33" t="n">
        <v>20</v>
      </c>
      <c r="G253" s="33"/>
      <c r="H253" s="33"/>
      <c r="I253" s="33" t="n">
        <v>1954</v>
      </c>
      <c r="J253" s="34" t="n">
        <v>3248</v>
      </c>
      <c r="K253" s="34" t="n">
        <v>1926.2</v>
      </c>
      <c r="L253" s="34" t="n">
        <v>1926.2</v>
      </c>
      <c r="M253" s="35" t="n">
        <v>105</v>
      </c>
      <c r="N253" s="38" t="n">
        <v>10283714.33</v>
      </c>
      <c r="O253" s="38" t="n">
        <v>0</v>
      </c>
      <c r="P253" s="38" t="n">
        <v>0</v>
      </c>
      <c r="Q253" s="38" t="n">
        <v>0</v>
      </c>
      <c r="R253" s="38" t="n">
        <v>10283714.33</v>
      </c>
      <c r="S253" s="38" t="n">
        <v>5339</v>
      </c>
      <c r="T253" s="42" t="n">
        <v>13711</v>
      </c>
      <c r="U253" s="85" t="s">
        <v>106</v>
      </c>
    </row>
    <row r="254" s="82" customFormat="true" ht="34.3" hidden="false" customHeight="true" outlineLevel="0" collapsed="false">
      <c r="A254" s="73" t="n">
        <v>140</v>
      </c>
      <c r="B254" s="33" t="s">
        <v>31</v>
      </c>
      <c r="C254" s="33" t="s">
        <v>32</v>
      </c>
      <c r="D254" s="33" t="s">
        <v>43</v>
      </c>
      <c r="E254" s="33" t="s">
        <v>163</v>
      </c>
      <c r="F254" s="33" t="n">
        <v>4</v>
      </c>
      <c r="G254" s="33"/>
      <c r="H254" s="33"/>
      <c r="I254" s="33" t="n">
        <v>1961</v>
      </c>
      <c r="J254" s="34" t="n">
        <v>1272.5</v>
      </c>
      <c r="K254" s="34" t="n">
        <v>1173.6</v>
      </c>
      <c r="L254" s="34" t="n">
        <v>1173.6</v>
      </c>
      <c r="M254" s="35" t="n">
        <v>55</v>
      </c>
      <c r="N254" s="38" t="n">
        <v>6443106.57</v>
      </c>
      <c r="O254" s="38" t="n">
        <v>0</v>
      </c>
      <c r="P254" s="38" t="n">
        <v>0</v>
      </c>
      <c r="Q254" s="38" t="n">
        <v>0</v>
      </c>
      <c r="R254" s="38" t="n">
        <v>6443106.57</v>
      </c>
      <c r="S254" s="38" t="n">
        <v>5490</v>
      </c>
      <c r="T254" s="42" t="n">
        <v>10799</v>
      </c>
      <c r="U254" s="85" t="s">
        <v>106</v>
      </c>
    </row>
    <row r="255" s="82" customFormat="true" ht="34.3" hidden="false" customHeight="true" outlineLevel="0" collapsed="false">
      <c r="A255" s="73" t="n">
        <v>141</v>
      </c>
      <c r="B255" s="33" t="s">
        <v>31</v>
      </c>
      <c r="C255" s="33" t="s">
        <v>32</v>
      </c>
      <c r="D255" s="33" t="s">
        <v>43</v>
      </c>
      <c r="E255" s="33" t="s">
        <v>163</v>
      </c>
      <c r="F255" s="33" t="n">
        <v>6</v>
      </c>
      <c r="G255" s="33"/>
      <c r="H255" s="33"/>
      <c r="I255" s="33" t="n">
        <v>1966</v>
      </c>
      <c r="J255" s="34" t="n">
        <v>1274.9</v>
      </c>
      <c r="K255" s="34" t="n">
        <v>1270.9</v>
      </c>
      <c r="L255" s="34" t="n">
        <v>1270.9</v>
      </c>
      <c r="M255" s="35" t="n">
        <v>54</v>
      </c>
      <c r="N255" s="38" t="n">
        <v>6976474.62</v>
      </c>
      <c r="O255" s="38" t="n">
        <v>0</v>
      </c>
      <c r="P255" s="38" t="n">
        <v>0</v>
      </c>
      <c r="Q255" s="38" t="n">
        <v>0</v>
      </c>
      <c r="R255" s="38" t="n">
        <v>6976474.62</v>
      </c>
      <c r="S255" s="38" t="n">
        <v>5489</v>
      </c>
      <c r="T255" s="42" t="n">
        <v>10412</v>
      </c>
      <c r="U255" s="85" t="s">
        <v>106</v>
      </c>
    </row>
    <row r="256" s="82" customFormat="true" ht="34.3" hidden="false" customHeight="true" outlineLevel="0" collapsed="false">
      <c r="A256" s="73" t="n">
        <v>142</v>
      </c>
      <c r="B256" s="33" t="s">
        <v>164</v>
      </c>
      <c r="C256" s="33" t="s">
        <v>165</v>
      </c>
      <c r="D256" s="33" t="s">
        <v>43</v>
      </c>
      <c r="E256" s="33" t="s">
        <v>138</v>
      </c>
      <c r="F256" s="33" t="n">
        <v>7</v>
      </c>
      <c r="G256" s="33"/>
      <c r="H256" s="33"/>
      <c r="I256" s="33" t="n">
        <v>1988</v>
      </c>
      <c r="J256" s="34" t="n">
        <v>743.8</v>
      </c>
      <c r="K256" s="34" t="n">
        <v>741.8</v>
      </c>
      <c r="L256" s="34" t="n">
        <v>741.8</v>
      </c>
      <c r="M256" s="35" t="n">
        <v>24</v>
      </c>
      <c r="N256" s="38" t="n">
        <v>8078833.63</v>
      </c>
      <c r="O256" s="38" t="n">
        <v>0</v>
      </c>
      <c r="P256" s="38" t="n">
        <v>0</v>
      </c>
      <c r="Q256" s="38" t="n">
        <v>0</v>
      </c>
      <c r="R256" s="38" t="n">
        <v>8078833.63</v>
      </c>
      <c r="S256" s="38" t="n">
        <v>10891</v>
      </c>
      <c r="T256" s="42" t="n">
        <v>15809</v>
      </c>
      <c r="U256" s="85" t="s">
        <v>106</v>
      </c>
    </row>
    <row r="257" s="82" customFormat="true" ht="34.3" hidden="false" customHeight="true" outlineLevel="0" collapsed="false">
      <c r="A257" s="73" t="n">
        <v>143</v>
      </c>
      <c r="B257" s="33" t="s">
        <v>164</v>
      </c>
      <c r="C257" s="33" t="s">
        <v>165</v>
      </c>
      <c r="D257" s="33" t="s">
        <v>43</v>
      </c>
      <c r="E257" s="33" t="s">
        <v>138</v>
      </c>
      <c r="F257" s="33" t="n">
        <v>9</v>
      </c>
      <c r="G257" s="33"/>
      <c r="H257" s="33"/>
      <c r="I257" s="33" t="n">
        <v>1988</v>
      </c>
      <c r="J257" s="34" t="n">
        <v>752.3</v>
      </c>
      <c r="K257" s="34" t="n">
        <v>750.8</v>
      </c>
      <c r="L257" s="34" t="n">
        <v>750.8</v>
      </c>
      <c r="M257" s="35" t="n">
        <v>25</v>
      </c>
      <c r="N257" s="38" t="n">
        <v>8174966.76</v>
      </c>
      <c r="O257" s="38" t="n">
        <v>0</v>
      </c>
      <c r="P257" s="38" t="n">
        <v>0</v>
      </c>
      <c r="Q257" s="38" t="n">
        <v>0</v>
      </c>
      <c r="R257" s="38" t="n">
        <v>8174966.76</v>
      </c>
      <c r="S257" s="38" t="n">
        <v>10888</v>
      </c>
      <c r="T257" s="42" t="n">
        <v>15807</v>
      </c>
      <c r="U257" s="85" t="s">
        <v>106</v>
      </c>
    </row>
    <row r="258" s="82" customFormat="true" ht="34.3" hidden="false" customHeight="true" outlineLevel="0" collapsed="false">
      <c r="A258" s="73" t="n">
        <v>144</v>
      </c>
      <c r="B258" s="33" t="s">
        <v>164</v>
      </c>
      <c r="C258" s="33" t="s">
        <v>165</v>
      </c>
      <c r="D258" s="33" t="s">
        <v>43</v>
      </c>
      <c r="E258" s="33" t="s">
        <v>166</v>
      </c>
      <c r="F258" s="33" t="n">
        <v>15</v>
      </c>
      <c r="G258" s="33"/>
      <c r="H258" s="33"/>
      <c r="I258" s="33" t="n">
        <v>1992</v>
      </c>
      <c r="J258" s="34" t="n">
        <v>847</v>
      </c>
      <c r="K258" s="34" t="n">
        <v>468.6</v>
      </c>
      <c r="L258" s="34" t="n">
        <v>468.6</v>
      </c>
      <c r="M258" s="35" t="n">
        <v>28</v>
      </c>
      <c r="N258" s="38" t="n">
        <v>8188467.69</v>
      </c>
      <c r="O258" s="38" t="n">
        <v>0</v>
      </c>
      <c r="P258" s="38" t="n">
        <v>0</v>
      </c>
      <c r="Q258" s="38" t="n">
        <v>0</v>
      </c>
      <c r="R258" s="38" t="n">
        <v>8188467.69</v>
      </c>
      <c r="S258" s="38" t="n">
        <v>17474</v>
      </c>
      <c r="T258" s="42" t="n">
        <v>26358</v>
      </c>
      <c r="U258" s="85" t="s">
        <v>106</v>
      </c>
    </row>
    <row r="259" s="82" customFormat="true" ht="34.3" hidden="false" customHeight="true" outlineLevel="0" collapsed="false">
      <c r="A259" s="73" t="n">
        <v>145</v>
      </c>
      <c r="B259" s="33" t="s">
        <v>99</v>
      </c>
      <c r="C259" s="33" t="s">
        <v>96</v>
      </c>
      <c r="D259" s="33" t="s">
        <v>43</v>
      </c>
      <c r="E259" s="33" t="s">
        <v>98</v>
      </c>
      <c r="F259" s="33" t="n">
        <v>1</v>
      </c>
      <c r="G259" s="33"/>
      <c r="H259" s="33" t="s">
        <v>39</v>
      </c>
      <c r="I259" s="33" t="n">
        <v>1968</v>
      </c>
      <c r="J259" s="34" t="n">
        <v>744.8</v>
      </c>
      <c r="K259" s="34" t="n">
        <v>571.1</v>
      </c>
      <c r="L259" s="34" t="n">
        <v>571.1</v>
      </c>
      <c r="M259" s="35" t="n">
        <v>36</v>
      </c>
      <c r="N259" s="38" t="n">
        <v>1237641.1</v>
      </c>
      <c r="O259" s="38" t="n">
        <v>0</v>
      </c>
      <c r="P259" s="38" t="n">
        <v>0</v>
      </c>
      <c r="Q259" s="38" t="n">
        <v>0</v>
      </c>
      <c r="R259" s="38" t="n">
        <v>1237641.1</v>
      </c>
      <c r="S259" s="38" t="n">
        <v>2167</v>
      </c>
      <c r="T259" s="42" t="n">
        <v>16692</v>
      </c>
      <c r="U259" s="85" t="s">
        <v>106</v>
      </c>
    </row>
    <row r="260" s="82" customFormat="true" ht="34.3" hidden="false" customHeight="true" outlineLevel="0" collapsed="false">
      <c r="A260" s="73" t="n">
        <v>146</v>
      </c>
      <c r="B260" s="33" t="s">
        <v>99</v>
      </c>
      <c r="C260" s="33" t="s">
        <v>96</v>
      </c>
      <c r="D260" s="33" t="s">
        <v>43</v>
      </c>
      <c r="E260" s="33" t="s">
        <v>98</v>
      </c>
      <c r="F260" s="33" t="n">
        <v>27</v>
      </c>
      <c r="G260" s="33"/>
      <c r="H260" s="33"/>
      <c r="I260" s="33" t="n">
        <v>1954</v>
      </c>
      <c r="J260" s="34" t="n">
        <v>618.1</v>
      </c>
      <c r="K260" s="34" t="n">
        <v>610.8</v>
      </c>
      <c r="L260" s="34" t="n">
        <v>610.8</v>
      </c>
      <c r="M260" s="35" t="n">
        <v>22</v>
      </c>
      <c r="N260" s="38" t="n">
        <v>6397002.66</v>
      </c>
      <c r="O260" s="38" t="n">
        <v>0</v>
      </c>
      <c r="P260" s="38" t="n">
        <v>0</v>
      </c>
      <c r="Q260" s="38" t="n">
        <v>0</v>
      </c>
      <c r="R260" s="38" t="n">
        <v>6397002.66</v>
      </c>
      <c r="S260" s="38" t="n">
        <v>10473</v>
      </c>
      <c r="T260" s="42" t="n">
        <v>35043</v>
      </c>
      <c r="U260" s="85" t="s">
        <v>106</v>
      </c>
    </row>
    <row r="261" s="82" customFormat="true" ht="34.3" hidden="false" customHeight="true" outlineLevel="0" collapsed="false">
      <c r="A261" s="73" t="n">
        <v>147</v>
      </c>
      <c r="B261" s="33" t="s">
        <v>99</v>
      </c>
      <c r="C261" s="33" t="s">
        <v>96</v>
      </c>
      <c r="D261" s="33" t="s">
        <v>43</v>
      </c>
      <c r="E261" s="33" t="s">
        <v>167</v>
      </c>
      <c r="F261" s="33" t="n">
        <v>2</v>
      </c>
      <c r="G261" s="33"/>
      <c r="H261" s="33" t="s">
        <v>168</v>
      </c>
      <c r="I261" s="33" t="n">
        <v>1979</v>
      </c>
      <c r="J261" s="34" t="n">
        <v>2826.3</v>
      </c>
      <c r="K261" s="34" t="n">
        <v>2663.5</v>
      </c>
      <c r="L261" s="34" t="n">
        <v>2663.5</v>
      </c>
      <c r="M261" s="35" t="n">
        <v>129</v>
      </c>
      <c r="N261" s="38" t="n">
        <v>15135753.17</v>
      </c>
      <c r="O261" s="38" t="n">
        <v>0</v>
      </c>
      <c r="P261" s="38" t="n">
        <v>0</v>
      </c>
      <c r="Q261" s="38" t="n">
        <v>0</v>
      </c>
      <c r="R261" s="38" t="n">
        <v>15135753.17</v>
      </c>
      <c r="S261" s="38" t="n">
        <v>5683</v>
      </c>
      <c r="T261" s="42" t="n">
        <v>10997</v>
      </c>
      <c r="U261" s="85" t="s">
        <v>106</v>
      </c>
    </row>
    <row r="262" s="82" customFormat="true" ht="34.3" hidden="false" customHeight="true" outlineLevel="0" collapsed="false">
      <c r="A262" s="88" t="s">
        <v>101</v>
      </c>
      <c r="B262" s="88"/>
      <c r="C262" s="88"/>
      <c r="D262" s="89"/>
      <c r="E262" s="77"/>
      <c r="F262" s="76"/>
      <c r="G262" s="76"/>
      <c r="H262" s="76"/>
      <c r="I262" s="78" t="s">
        <v>102</v>
      </c>
      <c r="J262" s="79" t="n">
        <f aca="false">SUM(J115:J261)</f>
        <v>476436.2</v>
      </c>
      <c r="K262" s="79" t="n">
        <f aca="false">SUM(K115:K261)</f>
        <v>419640.32</v>
      </c>
      <c r="L262" s="79" t="n">
        <f aca="false">SUM(L115:L261)</f>
        <v>419640.32</v>
      </c>
      <c r="M262" s="80" t="n">
        <f aca="false">SUM(M115:M261)</f>
        <v>17205</v>
      </c>
      <c r="N262" s="79" t="n">
        <f aca="false">SUM(N115:N261)</f>
        <v>1937714553.33</v>
      </c>
      <c r="O262" s="79" t="n">
        <f aca="false">SUM(O115:O261)</f>
        <v>0</v>
      </c>
      <c r="P262" s="79" t="n">
        <f aca="false">SUM(P115:P261)</f>
        <v>0</v>
      </c>
      <c r="Q262" s="79" t="n">
        <f aca="false">SUM(Q115:Q261)</f>
        <v>0</v>
      </c>
      <c r="R262" s="79" t="n">
        <f aca="false">SUM(R115:R261)</f>
        <v>1937714553.33</v>
      </c>
      <c r="S262" s="81" t="s">
        <v>102</v>
      </c>
      <c r="T262" s="81" t="s">
        <v>102</v>
      </c>
      <c r="U262" s="81" t="s">
        <v>102</v>
      </c>
    </row>
    <row r="263" s="82" customFormat="true" ht="34.3" hidden="false" customHeight="true" outlineLevel="0" collapsed="false">
      <c r="A263" s="83" t="s">
        <v>169</v>
      </c>
      <c r="B263" s="83"/>
      <c r="C263" s="83"/>
      <c r="D263" s="76"/>
      <c r="E263" s="77"/>
      <c r="F263" s="76"/>
      <c r="G263" s="76"/>
      <c r="H263" s="76"/>
      <c r="I263" s="78"/>
      <c r="J263" s="79"/>
      <c r="K263" s="79"/>
      <c r="L263" s="79"/>
      <c r="M263" s="80"/>
      <c r="N263" s="79"/>
      <c r="O263" s="79"/>
      <c r="P263" s="79"/>
      <c r="Q263" s="79"/>
      <c r="R263" s="79"/>
      <c r="S263" s="81"/>
      <c r="T263" s="81"/>
      <c r="U263" s="81"/>
    </row>
    <row r="264" s="82" customFormat="true" ht="34.3" hidden="false" customHeight="true" outlineLevel="0" collapsed="false">
      <c r="A264" s="73" t="n">
        <v>1</v>
      </c>
      <c r="B264" s="43" t="s">
        <v>31</v>
      </c>
      <c r="C264" s="43" t="s">
        <v>32</v>
      </c>
      <c r="D264" s="49" t="s">
        <v>43</v>
      </c>
      <c r="E264" s="59" t="s">
        <v>64</v>
      </c>
      <c r="F264" s="41" t="n">
        <v>113</v>
      </c>
      <c r="G264" s="41"/>
      <c r="H264" s="41"/>
      <c r="I264" s="41" t="n">
        <v>1918</v>
      </c>
      <c r="J264" s="38" t="n">
        <v>694.9</v>
      </c>
      <c r="K264" s="38" t="n">
        <v>526.3</v>
      </c>
      <c r="L264" s="38" t="n">
        <v>526.3</v>
      </c>
      <c r="M264" s="87" t="n">
        <v>23</v>
      </c>
      <c r="N264" s="38" t="n">
        <v>1140812.74</v>
      </c>
      <c r="O264" s="38" t="n">
        <v>0</v>
      </c>
      <c r="P264" s="38" t="n">
        <v>0</v>
      </c>
      <c r="Q264" s="38" t="n">
        <v>0</v>
      </c>
      <c r="R264" s="38" t="n">
        <f aca="false">SUM(N264)</f>
        <v>1140812.74</v>
      </c>
      <c r="S264" s="38" t="n">
        <f aca="false">N264/K264</f>
        <v>2167.61</v>
      </c>
      <c r="T264" s="42" t="n">
        <v>11132</v>
      </c>
      <c r="U264" s="85" t="s">
        <v>170</v>
      </c>
    </row>
    <row r="265" s="82" customFormat="true" ht="34.3" hidden="false" customHeight="true" outlineLevel="0" collapsed="false">
      <c r="A265" s="73" t="n">
        <v>2</v>
      </c>
      <c r="B265" s="43" t="s">
        <v>31</v>
      </c>
      <c r="C265" s="43" t="s">
        <v>32</v>
      </c>
      <c r="D265" s="49" t="s">
        <v>43</v>
      </c>
      <c r="E265" s="33" t="s">
        <v>171</v>
      </c>
      <c r="F265" s="33" t="n">
        <v>9</v>
      </c>
      <c r="G265" s="33"/>
      <c r="H265" s="33"/>
      <c r="I265" s="33" t="n">
        <v>2002</v>
      </c>
      <c r="J265" s="34" t="n">
        <v>1668.2</v>
      </c>
      <c r="K265" s="34" t="n">
        <v>1587.9</v>
      </c>
      <c r="L265" s="34" t="n">
        <v>1587.9</v>
      </c>
      <c r="M265" s="35" t="n">
        <v>43</v>
      </c>
      <c r="N265" s="38" t="n">
        <v>6888169.6</v>
      </c>
      <c r="O265" s="38" t="n">
        <v>0</v>
      </c>
      <c r="P265" s="38" t="n">
        <v>0</v>
      </c>
      <c r="Q265" s="38" t="n">
        <v>0</v>
      </c>
      <c r="R265" s="38" t="n">
        <f aca="false">SUM(N265)</f>
        <v>6888169.6</v>
      </c>
      <c r="S265" s="38" t="n">
        <f aca="false">N265/K265</f>
        <v>4337.91</v>
      </c>
      <c r="T265" s="42" t="n">
        <v>11132</v>
      </c>
      <c r="U265" s="85" t="s">
        <v>170</v>
      </c>
    </row>
    <row r="266" s="82" customFormat="true" ht="34.3" hidden="false" customHeight="true" outlineLevel="0" collapsed="false">
      <c r="A266" s="73" t="n">
        <v>3</v>
      </c>
      <c r="B266" s="43" t="s">
        <v>31</v>
      </c>
      <c r="C266" s="43" t="s">
        <v>32</v>
      </c>
      <c r="D266" s="49" t="s">
        <v>43</v>
      </c>
      <c r="E266" s="33" t="s">
        <v>172</v>
      </c>
      <c r="F266" s="33" t="n">
        <v>5</v>
      </c>
      <c r="G266" s="33"/>
      <c r="H266" s="33"/>
      <c r="I266" s="33" t="n">
        <v>1984</v>
      </c>
      <c r="J266" s="34" t="n">
        <v>8275.5</v>
      </c>
      <c r="K266" s="34" t="n">
        <v>5318.2</v>
      </c>
      <c r="L266" s="34" t="n">
        <v>5318.2</v>
      </c>
      <c r="M266" s="35" t="n">
        <v>155</v>
      </c>
      <c r="N266" s="38" t="n">
        <v>6888169.6</v>
      </c>
      <c r="O266" s="38" t="n">
        <v>0</v>
      </c>
      <c r="P266" s="38" t="n">
        <v>0</v>
      </c>
      <c r="Q266" s="38" t="n">
        <v>0</v>
      </c>
      <c r="R266" s="38" t="n">
        <f aca="false">SUM(N266)</f>
        <v>6888169.6</v>
      </c>
      <c r="S266" s="38" t="n">
        <f aca="false">N266/K266</f>
        <v>1295.21</v>
      </c>
      <c r="T266" s="42" t="n">
        <v>11132</v>
      </c>
      <c r="U266" s="85" t="s">
        <v>170</v>
      </c>
    </row>
    <row r="267" s="82" customFormat="true" ht="34.3" hidden="false" customHeight="true" outlineLevel="0" collapsed="false">
      <c r="A267" s="73" t="n">
        <v>4</v>
      </c>
      <c r="B267" s="43" t="s">
        <v>31</v>
      </c>
      <c r="C267" s="43" t="s">
        <v>32</v>
      </c>
      <c r="D267" s="49" t="s">
        <v>43</v>
      </c>
      <c r="E267" s="33" t="s">
        <v>136</v>
      </c>
      <c r="F267" s="33" t="n">
        <v>53</v>
      </c>
      <c r="G267" s="33"/>
      <c r="H267" s="33"/>
      <c r="I267" s="33" t="n">
        <v>1944</v>
      </c>
      <c r="J267" s="34" t="n">
        <v>3043.7</v>
      </c>
      <c r="K267" s="34" t="n">
        <v>2278</v>
      </c>
      <c r="L267" s="34" t="n">
        <v>2278</v>
      </c>
      <c r="M267" s="35" t="n">
        <v>73</v>
      </c>
      <c r="N267" s="38" t="n">
        <v>9126449.75</v>
      </c>
      <c r="O267" s="38" t="n">
        <v>0</v>
      </c>
      <c r="P267" s="38" t="n">
        <v>0</v>
      </c>
      <c r="Q267" s="38" t="n">
        <v>0</v>
      </c>
      <c r="R267" s="38" t="n">
        <f aca="false">SUM(N267)</f>
        <v>9126449.75</v>
      </c>
      <c r="S267" s="38" t="n">
        <f aca="false">N267/K267</f>
        <v>4006.34</v>
      </c>
      <c r="T267" s="42" t="n">
        <v>11132</v>
      </c>
      <c r="U267" s="85" t="s">
        <v>170</v>
      </c>
    </row>
    <row r="268" s="82" customFormat="true" ht="34.3" hidden="false" customHeight="true" outlineLevel="0" collapsed="false">
      <c r="A268" s="73" t="n">
        <v>5</v>
      </c>
      <c r="B268" s="43" t="s">
        <v>31</v>
      </c>
      <c r="C268" s="43" t="s">
        <v>32</v>
      </c>
      <c r="D268" s="49" t="s">
        <v>43</v>
      </c>
      <c r="E268" s="33" t="s">
        <v>79</v>
      </c>
      <c r="F268" s="33" t="n">
        <v>74</v>
      </c>
      <c r="G268" s="33"/>
      <c r="H268" s="33"/>
      <c r="I268" s="33" t="n">
        <v>1971</v>
      </c>
      <c r="J268" s="34" t="n">
        <v>3578</v>
      </c>
      <c r="K268" s="34" t="n">
        <v>2575.87</v>
      </c>
      <c r="L268" s="34" t="n">
        <v>2575.87</v>
      </c>
      <c r="M268" s="35" t="n">
        <v>117</v>
      </c>
      <c r="N268" s="38" t="n">
        <v>10686974.42</v>
      </c>
      <c r="O268" s="38" t="n">
        <v>0</v>
      </c>
      <c r="P268" s="38" t="n">
        <v>0</v>
      </c>
      <c r="Q268" s="38" t="n">
        <v>0</v>
      </c>
      <c r="R268" s="38" t="n">
        <f aca="false">SUM(N268)</f>
        <v>10686974.42</v>
      </c>
      <c r="S268" s="38" t="n">
        <f aca="false">N268/K268</f>
        <v>4148.88</v>
      </c>
      <c r="T268" s="42" t="n">
        <v>11132</v>
      </c>
      <c r="U268" s="85" t="s">
        <v>170</v>
      </c>
    </row>
    <row r="269" s="82" customFormat="true" ht="34.3" hidden="false" customHeight="true" outlineLevel="0" collapsed="false">
      <c r="A269" s="73" t="n">
        <v>6</v>
      </c>
      <c r="B269" s="43" t="s">
        <v>31</v>
      </c>
      <c r="C269" s="43" t="s">
        <v>32</v>
      </c>
      <c r="D269" s="49" t="s">
        <v>43</v>
      </c>
      <c r="E269" s="33" t="s">
        <v>173</v>
      </c>
      <c r="F269" s="33" t="n">
        <v>147</v>
      </c>
      <c r="G269" s="33"/>
      <c r="H269" s="33"/>
      <c r="I269" s="33" t="n">
        <v>2002</v>
      </c>
      <c r="J269" s="34" t="n">
        <v>7901.7</v>
      </c>
      <c r="K269" s="34" t="n">
        <v>7069</v>
      </c>
      <c r="L269" s="34" t="n">
        <v>7069</v>
      </c>
      <c r="M269" s="35" t="n">
        <v>144</v>
      </c>
      <c r="N269" s="38" t="n">
        <v>6888169.6</v>
      </c>
      <c r="O269" s="38" t="n">
        <v>0</v>
      </c>
      <c r="P269" s="38" t="n">
        <v>0</v>
      </c>
      <c r="Q269" s="38" t="n">
        <v>0</v>
      </c>
      <c r="R269" s="38" t="n">
        <f aca="false">SUM(N269)</f>
        <v>6888169.6</v>
      </c>
      <c r="S269" s="38" t="n">
        <f aca="false">N269/K269</f>
        <v>974.42</v>
      </c>
      <c r="T269" s="42" t="n">
        <v>11132</v>
      </c>
      <c r="U269" s="85" t="s">
        <v>170</v>
      </c>
    </row>
    <row r="270" s="82" customFormat="true" ht="34.3" hidden="false" customHeight="true" outlineLevel="0" collapsed="false">
      <c r="A270" s="73" t="n">
        <v>7</v>
      </c>
      <c r="B270" s="43" t="s">
        <v>31</v>
      </c>
      <c r="C270" s="43" t="s">
        <v>32</v>
      </c>
      <c r="D270" s="49" t="s">
        <v>43</v>
      </c>
      <c r="E270" s="33" t="s">
        <v>173</v>
      </c>
      <c r="F270" s="33" t="n">
        <v>160</v>
      </c>
      <c r="G270" s="33"/>
      <c r="H270" s="33"/>
      <c r="I270" s="33" t="n">
        <v>1993</v>
      </c>
      <c r="J270" s="34" t="n">
        <v>7897.14</v>
      </c>
      <c r="K270" s="34" t="n">
        <v>4433.4</v>
      </c>
      <c r="L270" s="34" t="n">
        <v>4433.4</v>
      </c>
      <c r="M270" s="35" t="n">
        <v>43</v>
      </c>
      <c r="N270" s="38" t="n">
        <v>6888169.6</v>
      </c>
      <c r="O270" s="38" t="n">
        <v>0</v>
      </c>
      <c r="P270" s="38" t="n">
        <v>0</v>
      </c>
      <c r="Q270" s="38" t="n">
        <v>0</v>
      </c>
      <c r="R270" s="38" t="n">
        <f aca="false">SUM(N270)</f>
        <v>6888169.6</v>
      </c>
      <c r="S270" s="38" t="n">
        <f aca="false">N270/K270</f>
        <v>1553.7</v>
      </c>
      <c r="T270" s="42" t="n">
        <v>11132</v>
      </c>
      <c r="U270" s="85" t="s">
        <v>170</v>
      </c>
    </row>
    <row r="271" s="82" customFormat="true" ht="34.3" hidden="false" customHeight="true" outlineLevel="0" collapsed="false">
      <c r="A271" s="73" t="n">
        <v>8</v>
      </c>
      <c r="B271" s="43" t="s">
        <v>31</v>
      </c>
      <c r="C271" s="43" t="s">
        <v>32</v>
      </c>
      <c r="D271" s="49" t="s">
        <v>43</v>
      </c>
      <c r="E271" s="33" t="s">
        <v>174</v>
      </c>
      <c r="F271" s="33" t="n">
        <v>12</v>
      </c>
      <c r="G271" s="33"/>
      <c r="H271" s="33"/>
      <c r="I271" s="33" t="n">
        <v>1996</v>
      </c>
      <c r="J271" s="34" t="n">
        <v>4180.7</v>
      </c>
      <c r="K271" s="34" t="n">
        <v>3987.5</v>
      </c>
      <c r="L271" s="34" t="n">
        <v>3987.5</v>
      </c>
      <c r="M271" s="35" t="n">
        <v>172</v>
      </c>
      <c r="N271" s="38" t="n">
        <v>13539593.6</v>
      </c>
      <c r="O271" s="38" t="n">
        <v>0</v>
      </c>
      <c r="P271" s="38" t="n">
        <v>0</v>
      </c>
      <c r="Q271" s="38" t="n">
        <v>0</v>
      </c>
      <c r="R271" s="38" t="n">
        <f aca="false">SUM(N271)</f>
        <v>13539593.6</v>
      </c>
      <c r="S271" s="38" t="n">
        <f aca="false">N271/K271</f>
        <v>3395.51</v>
      </c>
      <c r="T271" s="42" t="n">
        <v>11132</v>
      </c>
      <c r="U271" s="85" t="s">
        <v>170</v>
      </c>
    </row>
    <row r="272" s="82" customFormat="true" ht="34.3" hidden="false" customHeight="true" outlineLevel="0" collapsed="false">
      <c r="A272" s="73" t="n">
        <v>9</v>
      </c>
      <c r="B272" s="43" t="s">
        <v>31</v>
      </c>
      <c r="C272" s="43" t="s">
        <v>32</v>
      </c>
      <c r="D272" s="49" t="s">
        <v>43</v>
      </c>
      <c r="E272" s="33" t="s">
        <v>174</v>
      </c>
      <c r="F272" s="33" t="n">
        <v>9</v>
      </c>
      <c r="G272" s="33"/>
      <c r="H272" s="33"/>
      <c r="I272" s="33" t="n">
        <v>1998</v>
      </c>
      <c r="J272" s="34" t="n">
        <v>4207.4</v>
      </c>
      <c r="K272" s="34" t="n">
        <v>4187.7</v>
      </c>
      <c r="L272" s="34" t="n">
        <v>4187.7</v>
      </c>
      <c r="M272" s="35" t="n">
        <v>194</v>
      </c>
      <c r="N272" s="38" t="n">
        <v>13539593.6</v>
      </c>
      <c r="O272" s="38" t="n">
        <v>0</v>
      </c>
      <c r="P272" s="38" t="n">
        <v>0</v>
      </c>
      <c r="Q272" s="38" t="n">
        <v>0</v>
      </c>
      <c r="R272" s="38" t="n">
        <f aca="false">SUM(N272)</f>
        <v>13539593.6</v>
      </c>
      <c r="S272" s="38" t="n">
        <f aca="false">N272/K272</f>
        <v>3233.18</v>
      </c>
      <c r="T272" s="42" t="n">
        <v>11132</v>
      </c>
      <c r="U272" s="85" t="s">
        <v>170</v>
      </c>
    </row>
    <row r="273" s="82" customFormat="true" ht="34.3" hidden="false" customHeight="true" outlineLevel="0" collapsed="false">
      <c r="A273" s="88" t="s">
        <v>101</v>
      </c>
      <c r="B273" s="88"/>
      <c r="C273" s="88"/>
      <c r="D273" s="76"/>
      <c r="E273" s="77"/>
      <c r="F273" s="76"/>
      <c r="G273" s="76"/>
      <c r="H273" s="76"/>
      <c r="I273" s="78" t="s">
        <v>102</v>
      </c>
      <c r="J273" s="79" t="n">
        <f aca="false">SUM(J264:J272)</f>
        <v>41447.24</v>
      </c>
      <c r="K273" s="79" t="n">
        <f aca="false">SUM(K264:K272)</f>
        <v>31963.87</v>
      </c>
      <c r="L273" s="79" t="n">
        <f aca="false">SUM(L264:L272)</f>
        <v>31963.87</v>
      </c>
      <c r="M273" s="80" t="n">
        <f aca="false">SUM(M264:M272)</f>
        <v>964</v>
      </c>
      <c r="N273" s="79" t="n">
        <f aca="false">SUM(N264:N272)</f>
        <v>75586102.51</v>
      </c>
      <c r="O273" s="79" t="n">
        <f aca="false">SUM(O264:O272)</f>
        <v>0</v>
      </c>
      <c r="P273" s="79" t="n">
        <f aca="false">SUM(P264:P272)</f>
        <v>0</v>
      </c>
      <c r="Q273" s="79" t="n">
        <f aca="false">SUM(Q264:Q272)</f>
        <v>0</v>
      </c>
      <c r="R273" s="79" t="n">
        <f aca="false">SUM(R264:R272)</f>
        <v>75586102.51</v>
      </c>
      <c r="S273" s="81" t="s">
        <v>102</v>
      </c>
      <c r="T273" s="81" t="s">
        <v>102</v>
      </c>
      <c r="U273" s="90" t="s">
        <v>102</v>
      </c>
    </row>
    <row r="274" customFormat="false" ht="34.3" hidden="false" customHeight="true" outlineLevel="0" collapsed="false">
      <c r="A274" s="91" t="s">
        <v>175</v>
      </c>
      <c r="B274" s="91"/>
      <c r="C274" s="91"/>
      <c r="D274" s="91"/>
      <c r="E274" s="91"/>
      <c r="F274" s="91"/>
      <c r="G274" s="91"/>
      <c r="H274" s="91"/>
      <c r="I274" s="91"/>
      <c r="J274" s="92"/>
      <c r="K274" s="93"/>
      <c r="L274" s="94"/>
      <c r="M274" s="95"/>
      <c r="N274" s="96"/>
      <c r="O274" s="97"/>
      <c r="P274" s="97"/>
      <c r="Q274" s="97"/>
      <c r="R274" s="98"/>
      <c r="S274" s="99"/>
      <c r="T274" s="99"/>
      <c r="U274" s="100"/>
    </row>
    <row r="275" customFormat="false" ht="34.3" hidden="false" customHeight="true" outlineLevel="0" collapsed="false">
      <c r="A275" s="101" t="s">
        <v>176</v>
      </c>
      <c r="B275" s="101"/>
      <c r="C275" s="101"/>
      <c r="D275" s="101"/>
      <c r="E275" s="101"/>
      <c r="F275" s="102"/>
      <c r="G275" s="103"/>
      <c r="H275" s="103"/>
      <c r="I275" s="103"/>
      <c r="J275" s="92"/>
      <c r="K275" s="93"/>
      <c r="L275" s="94"/>
      <c r="M275" s="95"/>
      <c r="N275" s="96"/>
      <c r="O275" s="97"/>
      <c r="P275" s="97"/>
      <c r="Q275" s="97"/>
      <c r="R275" s="104"/>
      <c r="S275" s="99"/>
      <c r="T275" s="99"/>
      <c r="U275" s="100"/>
    </row>
  </sheetData>
  <mergeCells count="30">
    <mergeCell ref="A1:A4"/>
    <mergeCell ref="R1:U6"/>
    <mergeCell ref="C6:Q6"/>
    <mergeCell ref="A7:A10"/>
    <mergeCell ref="B7:B10"/>
    <mergeCell ref="C7:C10"/>
    <mergeCell ref="J7:J9"/>
    <mergeCell ref="K7:L7"/>
    <mergeCell ref="M7:M9"/>
    <mergeCell ref="N7:R7"/>
    <mergeCell ref="S7:S9"/>
    <mergeCell ref="T7:T9"/>
    <mergeCell ref="U7:U10"/>
    <mergeCell ref="D8:D10"/>
    <mergeCell ref="E8:E10"/>
    <mergeCell ref="F8:F10"/>
    <mergeCell ref="G8:G10"/>
    <mergeCell ref="H8:H10"/>
    <mergeCell ref="I8:I10"/>
    <mergeCell ref="K8:K9"/>
    <mergeCell ref="L8:L9"/>
    <mergeCell ref="N8:N9"/>
    <mergeCell ref="O8:R8"/>
    <mergeCell ref="A12:B12"/>
    <mergeCell ref="A113:C113"/>
    <mergeCell ref="A114:B114"/>
    <mergeCell ref="A262:C262"/>
    <mergeCell ref="A263:B263"/>
    <mergeCell ref="A273:C273"/>
    <mergeCell ref="A274:I274"/>
  </mergeCells>
  <printOptions headings="false" gridLines="false" gridLinesSet="true" horizontalCentered="true" verticalCentered="false"/>
  <pageMargins left="0.236111111111111" right="0.236111111111111" top="1.07222222222222" bottom="0.472222222222222" header="0.905555555555556" footer="0.511811023622047"/>
  <pageSetup paperSize="9" scale="5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Roman,Обычный"&amp;12&amp;P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4BD97"/>
    <pageSetUpPr fitToPage="false"/>
  </sheetPr>
  <dimension ref="A1:IV286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I13" activeCellId="0" sqref="I13"/>
    </sheetView>
  </sheetViews>
  <sheetFormatPr defaultColWidth="3.6875" defaultRowHeight="30" zeroHeight="false" outlineLevelRow="0" outlineLevelCol="0"/>
  <cols>
    <col collapsed="false" customWidth="true" hidden="false" outlineLevel="0" max="1" min="1" style="105" width="4.69"/>
    <col collapsed="false" customWidth="true" hidden="false" outlineLevel="0" max="2" min="2" style="106" width="5.94"/>
    <col collapsed="false" customWidth="true" hidden="false" outlineLevel="0" max="3" min="3" style="105" width="13.5"/>
    <col collapsed="false" customWidth="true" hidden="false" outlineLevel="0" max="4" min="4" style="105" width="7.5"/>
    <col collapsed="false" customWidth="true" hidden="false" outlineLevel="0" max="5" min="5" style="105" width="14.19"/>
    <col collapsed="false" customWidth="true" hidden="false" outlineLevel="0" max="6" min="6" style="105" width="4.12"/>
    <col collapsed="false" customWidth="true" hidden="false" outlineLevel="0" max="7" min="7" style="105" width="2.81"/>
    <col collapsed="false" customWidth="true" hidden="false" outlineLevel="0" max="8" min="8" style="106" width="2.81"/>
    <col collapsed="false" customWidth="true" hidden="false" outlineLevel="0" max="9" min="9" style="107" width="12.31"/>
    <col collapsed="false" customWidth="true" hidden="false" outlineLevel="0" max="10" min="10" style="107" width="8.25"/>
    <col collapsed="false" customWidth="true" hidden="false" outlineLevel="0" max="11" min="11" style="107" width="8.37"/>
    <col collapsed="false" customWidth="true" hidden="false" outlineLevel="0" max="12" min="12" style="107" width="9.63"/>
    <col collapsed="false" customWidth="true" hidden="false" outlineLevel="0" max="13" min="13" style="107" width="9.44"/>
    <col collapsed="false" customWidth="true" hidden="false" outlineLevel="0" max="14" min="14" style="107" width="8.37"/>
    <col collapsed="false" customWidth="true" hidden="false" outlineLevel="0" max="15" min="15" style="107" width="8.69"/>
    <col collapsed="false" customWidth="true" hidden="false" outlineLevel="0" max="16" min="16" style="107" width="3"/>
    <col collapsed="false" customWidth="true" hidden="false" outlineLevel="0" max="17" min="17" style="107" width="10.44"/>
    <col collapsed="false" customWidth="true" hidden="false" outlineLevel="0" max="18" min="18" style="107" width="7.06"/>
    <col collapsed="false" customWidth="true" hidden="false" outlineLevel="0" max="19" min="19" style="107" width="13.19"/>
    <col collapsed="false" customWidth="true" hidden="false" outlineLevel="0" max="20" min="20" style="107" width="3.44"/>
    <col collapsed="false" customWidth="true" hidden="false" outlineLevel="0" max="21" min="21" style="107" width="3.5"/>
    <col collapsed="false" customWidth="true" hidden="false" outlineLevel="0" max="22" min="22" style="107" width="5"/>
    <col collapsed="false" customWidth="true" hidden="false" outlineLevel="0" max="23" min="23" style="107" width="9.31"/>
    <col collapsed="false" customWidth="true" hidden="false" outlineLevel="0" max="24" min="24" style="107" width="6.94"/>
    <col collapsed="false" customWidth="true" hidden="false" outlineLevel="0" max="25" min="25" style="107" width="9.06"/>
    <col collapsed="false" customWidth="true" hidden="false" outlineLevel="0" max="26" min="26" style="108" width="7.81"/>
    <col collapsed="false" customWidth="true" hidden="false" outlineLevel="0" max="27" min="27" style="108" width="4.19"/>
    <col collapsed="false" customWidth="true" hidden="false" outlineLevel="0" max="28" min="28" style="108" width="3.19"/>
    <col collapsed="false" customWidth="true" hidden="false" outlineLevel="0" max="29" min="29" style="108" width="11.13"/>
    <col collapsed="false" customWidth="true" hidden="false" outlineLevel="0" max="31" min="30" style="108" width="8.13"/>
    <col collapsed="false" customWidth="true" hidden="false" outlineLevel="0" max="32" min="32" style="109" width="36"/>
    <col collapsed="false" customWidth="false" hidden="false" outlineLevel="0" max="244" min="33" style="109" width="3.69"/>
  </cols>
  <sheetData>
    <row r="1" customFormat="false" ht="29.15" hidden="false" customHeight="false" outlineLevel="0" collapsed="false"/>
    <row r="2" customFormat="false" ht="29.15" hidden="false" customHeight="false" outlineLevel="0" collapsed="false"/>
    <row r="3" customFormat="false" ht="29.15" hidden="false" customHeight="false" outlineLevel="0" collapsed="false">
      <c r="B3" s="105"/>
      <c r="C3" s="110"/>
      <c r="H3" s="105"/>
      <c r="J3" s="108"/>
      <c r="K3" s="108"/>
      <c r="L3" s="108"/>
      <c r="M3" s="108"/>
      <c r="N3" s="108"/>
      <c r="O3" s="108"/>
      <c r="P3" s="111"/>
      <c r="R3" s="108"/>
      <c r="S3" s="108"/>
      <c r="T3" s="108"/>
      <c r="U3" s="108"/>
      <c r="V3" s="108"/>
      <c r="W3" s="108"/>
      <c r="X3" s="108"/>
      <c r="Y3" s="108"/>
      <c r="AC3" s="112" t="s">
        <v>177</v>
      </c>
      <c r="AD3" s="112"/>
      <c r="AE3" s="112"/>
      <c r="AF3" s="113"/>
      <c r="AG3" s="113"/>
      <c r="AH3" s="113"/>
      <c r="AI3" s="113"/>
      <c r="AJ3" s="113"/>
      <c r="AK3" s="113"/>
    </row>
    <row r="4" customFormat="false" ht="29.15" hidden="false" customHeight="true" outlineLevel="0" collapsed="false">
      <c r="B4" s="105"/>
      <c r="H4" s="105"/>
      <c r="J4" s="108"/>
      <c r="K4" s="108"/>
      <c r="L4" s="108"/>
      <c r="M4" s="108"/>
      <c r="N4" s="108"/>
      <c r="O4" s="108"/>
      <c r="P4" s="111"/>
      <c r="R4" s="108"/>
      <c r="S4" s="108"/>
      <c r="T4" s="108"/>
      <c r="U4" s="108"/>
      <c r="V4" s="108"/>
      <c r="W4" s="108"/>
      <c r="X4" s="108"/>
      <c r="Y4" s="108"/>
      <c r="AC4" s="114" t="s">
        <v>178</v>
      </c>
      <c r="AD4" s="114"/>
      <c r="AE4" s="114"/>
      <c r="AF4" s="113"/>
      <c r="AG4" s="113"/>
      <c r="AH4" s="113"/>
      <c r="AI4" s="113"/>
      <c r="AJ4" s="113"/>
      <c r="AK4" s="113"/>
    </row>
    <row r="5" customFormat="false" ht="29.15" hidden="false" customHeight="false" outlineLevel="0" collapsed="false">
      <c r="B5" s="105"/>
      <c r="H5" s="105"/>
      <c r="J5" s="108"/>
      <c r="K5" s="108"/>
      <c r="L5" s="108"/>
      <c r="M5" s="108"/>
      <c r="N5" s="108"/>
      <c r="O5" s="108"/>
      <c r="P5" s="111"/>
      <c r="R5" s="108"/>
      <c r="S5" s="108"/>
      <c r="T5" s="108"/>
      <c r="U5" s="108"/>
      <c r="V5" s="108"/>
      <c r="W5" s="108"/>
      <c r="X5" s="108"/>
      <c r="Y5" s="108"/>
      <c r="AC5" s="114"/>
      <c r="AD5" s="114"/>
      <c r="AE5" s="114"/>
      <c r="AF5" s="113"/>
      <c r="AG5" s="113"/>
      <c r="AH5" s="113"/>
      <c r="AI5" s="113"/>
      <c r="AJ5" s="113"/>
      <c r="AK5" s="113"/>
    </row>
    <row r="6" customFormat="false" ht="29.15" hidden="false" customHeight="false" outlineLevel="0" collapsed="false">
      <c r="B6" s="105"/>
      <c r="H6" s="105"/>
      <c r="J6" s="108"/>
      <c r="K6" s="108"/>
      <c r="L6" s="108"/>
      <c r="M6" s="108"/>
      <c r="N6" s="108"/>
      <c r="O6" s="108"/>
      <c r="P6" s="111"/>
      <c r="R6" s="108"/>
      <c r="S6" s="108"/>
      <c r="T6" s="108"/>
      <c r="U6" s="108"/>
      <c r="V6" s="108"/>
      <c r="W6" s="108"/>
      <c r="X6" s="108"/>
      <c r="Y6" s="108"/>
      <c r="AC6" s="114"/>
      <c r="AD6" s="114"/>
      <c r="AE6" s="114"/>
      <c r="AF6" s="113"/>
      <c r="AG6" s="113"/>
      <c r="AH6" s="113"/>
      <c r="AI6" s="113"/>
      <c r="AJ6" s="113"/>
      <c r="AK6" s="113"/>
    </row>
    <row r="7" customFormat="false" ht="29.15" hidden="false" customHeight="true" outlineLevel="0" collapsed="false">
      <c r="A7" s="115" t="s">
        <v>179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</row>
    <row r="8" customFormat="false" ht="29.15" hidden="false" customHeight="true" outlineLevel="0" collapsed="false">
      <c r="A8" s="116" t="s">
        <v>180</v>
      </c>
      <c r="B8" s="116" t="s">
        <v>181</v>
      </c>
      <c r="C8" s="116"/>
      <c r="D8" s="116"/>
      <c r="E8" s="116"/>
      <c r="F8" s="116"/>
      <c r="G8" s="116"/>
      <c r="H8" s="116"/>
      <c r="I8" s="117" t="s">
        <v>182</v>
      </c>
      <c r="J8" s="118" t="s">
        <v>183</v>
      </c>
      <c r="K8" s="118"/>
      <c r="L8" s="118"/>
      <c r="M8" s="118"/>
      <c r="N8" s="118"/>
      <c r="O8" s="118"/>
      <c r="P8" s="119" t="s">
        <v>184</v>
      </c>
      <c r="Q8" s="119"/>
      <c r="R8" s="120" t="s">
        <v>185</v>
      </c>
      <c r="S8" s="120"/>
      <c r="T8" s="121" t="s">
        <v>186</v>
      </c>
      <c r="U8" s="121"/>
      <c r="V8" s="121"/>
      <c r="W8" s="121"/>
      <c r="X8" s="120" t="s">
        <v>187</v>
      </c>
      <c r="Y8" s="120"/>
      <c r="Z8" s="120" t="s">
        <v>188</v>
      </c>
      <c r="AA8" s="120" t="s">
        <v>189</v>
      </c>
      <c r="AB8" s="120"/>
      <c r="AC8" s="117" t="s">
        <v>190</v>
      </c>
      <c r="AD8" s="117" t="s">
        <v>191</v>
      </c>
      <c r="AE8" s="117" t="s">
        <v>192</v>
      </c>
    </row>
    <row r="9" customFormat="false" ht="29.15" hidden="false" customHeight="true" outlineLevel="0" collapsed="false">
      <c r="A9" s="116"/>
      <c r="B9" s="117" t="s">
        <v>2</v>
      </c>
      <c r="C9" s="117" t="s">
        <v>3</v>
      </c>
      <c r="D9" s="117" t="s">
        <v>12</v>
      </c>
      <c r="E9" s="117" t="s">
        <v>13</v>
      </c>
      <c r="F9" s="117" t="s">
        <v>14</v>
      </c>
      <c r="G9" s="117" t="s">
        <v>15</v>
      </c>
      <c r="H9" s="117" t="s">
        <v>16</v>
      </c>
      <c r="I9" s="117"/>
      <c r="J9" s="118" t="s">
        <v>193</v>
      </c>
      <c r="K9" s="118"/>
      <c r="L9" s="120" t="s">
        <v>194</v>
      </c>
      <c r="M9" s="120" t="s">
        <v>195</v>
      </c>
      <c r="N9" s="120" t="s">
        <v>196</v>
      </c>
      <c r="O9" s="120" t="s">
        <v>197</v>
      </c>
      <c r="P9" s="119"/>
      <c r="Q9" s="119"/>
      <c r="R9" s="120"/>
      <c r="S9" s="120"/>
      <c r="T9" s="121"/>
      <c r="U9" s="121"/>
      <c r="V9" s="121"/>
      <c r="W9" s="121"/>
      <c r="X9" s="120"/>
      <c r="Y9" s="120"/>
      <c r="Z9" s="120"/>
      <c r="AA9" s="120"/>
      <c r="AB9" s="120"/>
      <c r="AC9" s="117"/>
      <c r="AD9" s="117"/>
      <c r="AE9" s="117"/>
    </row>
    <row r="10" customFormat="false" ht="219.9" hidden="false" customHeight="true" outlineLevel="0" collapsed="false">
      <c r="A10" s="116"/>
      <c r="B10" s="117"/>
      <c r="C10" s="117"/>
      <c r="D10" s="117"/>
      <c r="E10" s="117"/>
      <c r="F10" s="117"/>
      <c r="G10" s="117"/>
      <c r="H10" s="117"/>
      <c r="I10" s="117"/>
      <c r="J10" s="120" t="s">
        <v>198</v>
      </c>
      <c r="K10" s="120" t="s">
        <v>199</v>
      </c>
      <c r="L10" s="120"/>
      <c r="M10" s="120"/>
      <c r="N10" s="120"/>
      <c r="O10" s="120"/>
      <c r="P10" s="119"/>
      <c r="Q10" s="119"/>
      <c r="R10" s="120"/>
      <c r="S10" s="120"/>
      <c r="T10" s="120" t="s">
        <v>200</v>
      </c>
      <c r="U10" s="120"/>
      <c r="V10" s="120" t="s">
        <v>201</v>
      </c>
      <c r="W10" s="120"/>
      <c r="X10" s="120"/>
      <c r="Y10" s="120"/>
      <c r="Z10" s="120"/>
      <c r="AA10" s="120"/>
      <c r="AB10" s="120"/>
      <c r="AC10" s="117"/>
      <c r="AD10" s="117"/>
      <c r="AE10" s="117"/>
    </row>
    <row r="11" customFormat="false" ht="21" hidden="false" customHeight="true" outlineLevel="0" collapsed="false">
      <c r="A11" s="116"/>
      <c r="B11" s="117"/>
      <c r="C11" s="117"/>
      <c r="D11" s="117"/>
      <c r="E11" s="117"/>
      <c r="F11" s="117"/>
      <c r="G11" s="117"/>
      <c r="H11" s="117"/>
      <c r="I11" s="122" t="s">
        <v>27</v>
      </c>
      <c r="J11" s="118" t="s">
        <v>27</v>
      </c>
      <c r="K11" s="118" t="s">
        <v>27</v>
      </c>
      <c r="L11" s="118" t="s">
        <v>27</v>
      </c>
      <c r="M11" s="118" t="s">
        <v>27</v>
      </c>
      <c r="N11" s="118" t="s">
        <v>27</v>
      </c>
      <c r="O11" s="118" t="s">
        <v>27</v>
      </c>
      <c r="P11" s="123" t="s">
        <v>202</v>
      </c>
      <c r="Q11" s="118" t="s">
        <v>27</v>
      </c>
      <c r="R11" s="118" t="s">
        <v>203</v>
      </c>
      <c r="S11" s="118" t="s">
        <v>27</v>
      </c>
      <c r="T11" s="118" t="s">
        <v>203</v>
      </c>
      <c r="U11" s="118" t="s">
        <v>27</v>
      </c>
      <c r="V11" s="118" t="s">
        <v>203</v>
      </c>
      <c r="W11" s="118" t="s">
        <v>27</v>
      </c>
      <c r="X11" s="118" t="s">
        <v>203</v>
      </c>
      <c r="Y11" s="118" t="s">
        <v>27</v>
      </c>
      <c r="Z11" s="118" t="s">
        <v>27</v>
      </c>
      <c r="AA11" s="118" t="s">
        <v>204</v>
      </c>
      <c r="AB11" s="118" t="s">
        <v>27</v>
      </c>
      <c r="AC11" s="116" t="s">
        <v>27</v>
      </c>
      <c r="AD11" s="116" t="s">
        <v>27</v>
      </c>
      <c r="AE11" s="116" t="s">
        <v>27</v>
      </c>
    </row>
    <row r="12" s="127" customFormat="true" ht="30" hidden="false" customHeight="false" outlineLevel="0" collapsed="false">
      <c r="A12" s="124" t="n">
        <v>1</v>
      </c>
      <c r="B12" s="124" t="n">
        <v>2</v>
      </c>
      <c r="C12" s="124" t="n">
        <v>3</v>
      </c>
      <c r="D12" s="124" t="n">
        <v>4</v>
      </c>
      <c r="E12" s="124" t="n">
        <v>5</v>
      </c>
      <c r="F12" s="124" t="n">
        <v>6</v>
      </c>
      <c r="G12" s="124" t="n">
        <v>7</v>
      </c>
      <c r="H12" s="125" t="n">
        <v>8</v>
      </c>
      <c r="I12" s="124" t="n">
        <v>9</v>
      </c>
      <c r="J12" s="126" t="n">
        <v>10</v>
      </c>
      <c r="K12" s="126" t="n">
        <v>11</v>
      </c>
      <c r="L12" s="126" t="n">
        <v>12</v>
      </c>
      <c r="M12" s="126" t="n">
        <v>13</v>
      </c>
      <c r="N12" s="126" t="n">
        <v>14</v>
      </c>
      <c r="O12" s="126" t="n">
        <v>15</v>
      </c>
      <c r="P12" s="126" t="n">
        <v>16</v>
      </c>
      <c r="Q12" s="126" t="n">
        <v>17</v>
      </c>
      <c r="R12" s="126" t="n">
        <v>18</v>
      </c>
      <c r="S12" s="126" t="n">
        <v>19</v>
      </c>
      <c r="T12" s="126" t="n">
        <v>20</v>
      </c>
      <c r="U12" s="126" t="n">
        <v>21</v>
      </c>
      <c r="V12" s="126" t="n">
        <v>22</v>
      </c>
      <c r="W12" s="126" t="n">
        <v>23</v>
      </c>
      <c r="X12" s="126" t="n">
        <v>24</v>
      </c>
      <c r="Y12" s="126" t="n">
        <v>25</v>
      </c>
      <c r="Z12" s="126" t="n">
        <v>26</v>
      </c>
      <c r="AA12" s="126" t="n">
        <v>27</v>
      </c>
      <c r="AB12" s="126" t="n">
        <v>28</v>
      </c>
      <c r="AC12" s="124" t="n">
        <v>29</v>
      </c>
      <c r="AD12" s="124" t="n">
        <v>30</v>
      </c>
      <c r="AE12" s="124" t="n">
        <v>31</v>
      </c>
    </row>
    <row r="13" customFormat="false" ht="29.15" hidden="false" customHeight="false" outlineLevel="0" collapsed="false">
      <c r="A13" s="128" t="s">
        <v>29</v>
      </c>
      <c r="B13" s="128"/>
      <c r="C13" s="129"/>
      <c r="D13" s="129"/>
      <c r="E13" s="130"/>
      <c r="F13" s="129"/>
      <c r="G13" s="129"/>
      <c r="H13" s="131"/>
      <c r="I13" s="132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4"/>
      <c r="Z13" s="133"/>
      <c r="AA13" s="133"/>
      <c r="AB13" s="133"/>
      <c r="AC13" s="129"/>
      <c r="AD13" s="129"/>
      <c r="AE13" s="129"/>
    </row>
    <row r="14" s="140" customFormat="true" ht="33.75" hidden="false" customHeight="true" outlineLevel="0" collapsed="false">
      <c r="A14" s="135" t="n">
        <v>1</v>
      </c>
      <c r="B14" s="135" t="s">
        <v>31</v>
      </c>
      <c r="C14" s="135" t="s">
        <v>32</v>
      </c>
      <c r="D14" s="135" t="s">
        <v>33</v>
      </c>
      <c r="E14" s="135" t="s">
        <v>34</v>
      </c>
      <c r="F14" s="135" t="n">
        <v>8</v>
      </c>
      <c r="G14" s="135"/>
      <c r="H14" s="135"/>
      <c r="I14" s="136" t="n">
        <f aca="false">IF($F14&gt;0,J14+K14+L14+M14+N14+O14+Q14+S14+U14+W14+Y14+Z14+AB14+AC14+AD14+AE14,SUMIF($CN$8:$CN$485,$CN14,$AU$8:$AU$485))</f>
        <v>6395600</v>
      </c>
      <c r="J14" s="57"/>
      <c r="K14" s="57"/>
      <c r="L14" s="57"/>
      <c r="M14" s="57"/>
      <c r="N14" s="57"/>
      <c r="O14" s="57"/>
      <c r="P14" s="58" t="n">
        <v>1</v>
      </c>
      <c r="Q14" s="57" t="n">
        <v>6395600</v>
      </c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137"/>
      <c r="AD14" s="137"/>
      <c r="AE14" s="57"/>
      <c r="AF14" s="138"/>
      <c r="AG14" s="139"/>
      <c r="AH14" s="139"/>
      <c r="AI14" s="139"/>
      <c r="AJ14" s="139"/>
      <c r="AL14" s="139"/>
      <c r="AM14" s="141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</row>
    <row r="15" s="139" customFormat="true" ht="33.75" hidden="false" customHeight="true" outlineLevel="0" collapsed="false">
      <c r="A15" s="135" t="n">
        <v>2</v>
      </c>
      <c r="B15" s="135" t="s">
        <v>31</v>
      </c>
      <c r="C15" s="135" t="s">
        <v>32</v>
      </c>
      <c r="D15" s="135" t="s">
        <v>36</v>
      </c>
      <c r="E15" s="135" t="s">
        <v>37</v>
      </c>
      <c r="F15" s="135" t="n">
        <v>7</v>
      </c>
      <c r="G15" s="135"/>
      <c r="H15" s="135"/>
      <c r="I15" s="136" t="n">
        <f aca="false">IF($F15&gt;0,J15+K15+L15+M15+N15+O15+Q15+S15+U15+W15+Y15+Z15+AB15+AC15+AD15+AE15,SUMIF($CN$8:$CN$485,$CN15,$AU$8:$AU$485))</f>
        <v>910560</v>
      </c>
      <c r="J15" s="57"/>
      <c r="K15" s="57"/>
      <c r="L15" s="57"/>
      <c r="M15" s="57"/>
      <c r="N15" s="57"/>
      <c r="O15" s="57"/>
      <c r="P15" s="58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137" t="n">
        <v>910560</v>
      </c>
      <c r="AD15" s="137"/>
      <c r="AE15" s="57"/>
      <c r="AF15" s="138"/>
      <c r="AM15" s="141"/>
    </row>
    <row r="16" s="139" customFormat="true" ht="33.75" hidden="false" customHeight="true" outlineLevel="0" collapsed="false">
      <c r="A16" s="135" t="n">
        <v>3</v>
      </c>
      <c r="B16" s="135" t="s">
        <v>31</v>
      </c>
      <c r="C16" s="135" t="s">
        <v>32</v>
      </c>
      <c r="D16" s="135" t="s">
        <v>36</v>
      </c>
      <c r="E16" s="135" t="s">
        <v>38</v>
      </c>
      <c r="F16" s="135" t="n">
        <v>8</v>
      </c>
      <c r="G16" s="135"/>
      <c r="H16" s="135" t="s">
        <v>39</v>
      </c>
      <c r="I16" s="136" t="n">
        <f aca="false">IF($F16&gt;0,J16+K16+L16+M16+N16+O16+Q16+S16+U16+W16+Y16+Z16+AB16+AC16+AD16+AE16,SUMIF($CN$8:$CN$485,$CN16,$AU$8:$AU$485))</f>
        <v>6357418.42</v>
      </c>
      <c r="J16" s="57"/>
      <c r="K16" s="57"/>
      <c r="L16" s="57"/>
      <c r="M16" s="57"/>
      <c r="N16" s="57"/>
      <c r="O16" s="57"/>
      <c r="P16" s="58"/>
      <c r="Q16" s="57"/>
      <c r="R16" s="57" t="n">
        <v>406.47</v>
      </c>
      <c r="S16" s="57" t="n">
        <v>6357418.42</v>
      </c>
      <c r="T16" s="57"/>
      <c r="U16" s="57"/>
      <c r="V16" s="57"/>
      <c r="W16" s="57"/>
      <c r="X16" s="57"/>
      <c r="Y16" s="57"/>
      <c r="Z16" s="57"/>
      <c r="AA16" s="57"/>
      <c r="AB16" s="57"/>
      <c r="AC16" s="137"/>
      <c r="AD16" s="137"/>
      <c r="AE16" s="57"/>
      <c r="AF16" s="138"/>
      <c r="AM16" s="141"/>
    </row>
    <row r="17" s="139" customFormat="true" ht="33.75" hidden="false" customHeight="true" outlineLevel="0" collapsed="false">
      <c r="A17" s="135" t="n">
        <v>4</v>
      </c>
      <c r="B17" s="135" t="s">
        <v>31</v>
      </c>
      <c r="C17" s="135" t="s">
        <v>32</v>
      </c>
      <c r="D17" s="135" t="s">
        <v>36</v>
      </c>
      <c r="E17" s="135" t="s">
        <v>40</v>
      </c>
      <c r="F17" s="135" t="n">
        <v>15</v>
      </c>
      <c r="G17" s="135"/>
      <c r="H17" s="135"/>
      <c r="I17" s="136" t="n">
        <f aca="false">IF($F17&gt;0,J17+K17+L17+M17+N17+O17+Q17+S17+U17+W17+Y17+Z17+AB17+AC17+AD17+AE17,SUMIF($CN$8:$CN$485,$CN17,$AU$8:$AU$485))</f>
        <v>6889580.12</v>
      </c>
      <c r="J17" s="57"/>
      <c r="K17" s="57"/>
      <c r="L17" s="57"/>
      <c r="M17" s="57"/>
      <c r="N17" s="57"/>
      <c r="O17" s="57"/>
      <c r="P17" s="58"/>
      <c r="Q17" s="57"/>
      <c r="R17" s="57" t="n">
        <v>425.97</v>
      </c>
      <c r="S17" s="57" t="n">
        <v>6661940.12</v>
      </c>
      <c r="T17" s="57"/>
      <c r="U17" s="57"/>
      <c r="V17" s="57"/>
      <c r="W17" s="57"/>
      <c r="X17" s="57"/>
      <c r="Y17" s="57"/>
      <c r="Z17" s="57"/>
      <c r="AA17" s="57"/>
      <c r="AB17" s="57"/>
      <c r="AC17" s="137" t="n">
        <v>227640</v>
      </c>
      <c r="AD17" s="137"/>
      <c r="AE17" s="57"/>
      <c r="AF17" s="138"/>
      <c r="AM17" s="141"/>
    </row>
    <row r="18" s="139" customFormat="true" ht="33.75" hidden="false" customHeight="true" outlineLevel="0" collapsed="false">
      <c r="A18" s="135" t="n">
        <v>5</v>
      </c>
      <c r="B18" s="135" t="s">
        <v>31</v>
      </c>
      <c r="C18" s="135" t="s">
        <v>32</v>
      </c>
      <c r="D18" s="135" t="s">
        <v>41</v>
      </c>
      <c r="E18" s="135" t="s">
        <v>42</v>
      </c>
      <c r="F18" s="135" t="n">
        <v>24</v>
      </c>
      <c r="G18" s="135"/>
      <c r="H18" s="135"/>
      <c r="I18" s="136" t="n">
        <f aca="false">IF($F18&gt;0,J18+K18+L18+M18+N18+O18+Q18+S18+U18+W18+Y18+Z18+AB18+AC18+AD18+AE18,SUMIF($CN$8:$CN$485,$CN18,$AU$8:$AU$485))</f>
        <v>1518222.75</v>
      </c>
      <c r="J18" s="57"/>
      <c r="K18" s="57"/>
      <c r="L18" s="57"/>
      <c r="M18" s="57" t="n">
        <v>1144406.7</v>
      </c>
      <c r="N18" s="57"/>
      <c r="O18" s="57" t="n">
        <v>373816.05</v>
      </c>
      <c r="P18" s="58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137"/>
      <c r="AD18" s="137"/>
      <c r="AE18" s="57"/>
      <c r="AF18" s="138"/>
      <c r="AM18" s="141"/>
    </row>
    <row r="19" s="139" customFormat="true" ht="33.75" hidden="false" customHeight="true" outlineLevel="0" collapsed="false">
      <c r="A19" s="135" t="n">
        <v>6</v>
      </c>
      <c r="B19" s="135" t="s">
        <v>31</v>
      </c>
      <c r="C19" s="135" t="s">
        <v>32</v>
      </c>
      <c r="D19" s="135" t="s">
        <v>43</v>
      </c>
      <c r="E19" s="135" t="s">
        <v>44</v>
      </c>
      <c r="F19" s="135" t="n">
        <v>43</v>
      </c>
      <c r="G19" s="135"/>
      <c r="H19" s="135"/>
      <c r="I19" s="136" t="n">
        <f aca="false">IF($F19&gt;0,J19+K19+L19+M19+N19+O19+Q19+S19+U19+W19+Y19+Z19+AB19+AC19+AD19+AE19,SUMIF($CN$8:$CN$485,$CN19,$AU$8:$AU$485))</f>
        <v>9287214.1</v>
      </c>
      <c r="J19" s="57" t="n">
        <v>115170.38</v>
      </c>
      <c r="K19" s="57"/>
      <c r="L19" s="57" t="n">
        <v>304889.83</v>
      </c>
      <c r="M19" s="57"/>
      <c r="N19" s="57"/>
      <c r="O19" s="57"/>
      <c r="P19" s="58"/>
      <c r="Q19" s="57"/>
      <c r="R19" s="57" t="n">
        <v>247.85</v>
      </c>
      <c r="S19" s="57" t="n">
        <v>3876512.79</v>
      </c>
      <c r="T19" s="57"/>
      <c r="U19" s="57"/>
      <c r="V19" s="57" t="n">
        <v>80</v>
      </c>
      <c r="W19" s="57" t="n">
        <v>338900</v>
      </c>
      <c r="X19" s="57" t="n">
        <v>453.4</v>
      </c>
      <c r="Y19" s="57" t="n">
        <v>4290243.09</v>
      </c>
      <c r="Z19" s="57"/>
      <c r="AA19" s="57"/>
      <c r="AB19" s="57"/>
      <c r="AC19" s="137"/>
      <c r="AD19" s="137"/>
      <c r="AE19" s="57" t="n">
        <v>361498.01</v>
      </c>
      <c r="AF19" s="138"/>
      <c r="AM19" s="141"/>
    </row>
    <row r="20" s="139" customFormat="true" ht="33.75" hidden="false" customHeight="true" outlineLevel="0" collapsed="false">
      <c r="A20" s="135" t="n">
        <v>7</v>
      </c>
      <c r="B20" s="142" t="s">
        <v>31</v>
      </c>
      <c r="C20" s="142" t="s">
        <v>32</v>
      </c>
      <c r="D20" s="142" t="s">
        <v>43</v>
      </c>
      <c r="E20" s="142" t="s">
        <v>45</v>
      </c>
      <c r="F20" s="135" t="n">
        <v>26</v>
      </c>
      <c r="G20" s="135"/>
      <c r="H20" s="135"/>
      <c r="I20" s="136" t="n">
        <f aca="false">IF($F20&gt;0,J20+K20+L20+M20+N20+O20+Q20+S20+U20+W20+Y20+Z20+AB20+AC20+AD20+AE20,SUMIF($CN$8:$CN$485,$CN20,$AU$8:$AU$485))</f>
        <v>6594722.44</v>
      </c>
      <c r="J20" s="57" t="n">
        <v>73191.88</v>
      </c>
      <c r="K20" s="57"/>
      <c r="L20" s="57"/>
      <c r="M20" s="57"/>
      <c r="N20" s="57"/>
      <c r="O20" s="57"/>
      <c r="P20" s="58"/>
      <c r="Q20" s="57"/>
      <c r="R20" s="57" t="n">
        <v>160.94</v>
      </c>
      <c r="S20" s="57" t="n">
        <v>2517191.72</v>
      </c>
      <c r="T20" s="57"/>
      <c r="U20" s="57"/>
      <c r="V20" s="57" t="n">
        <v>80</v>
      </c>
      <c r="W20" s="57" t="n">
        <v>338900</v>
      </c>
      <c r="X20" s="57" t="n">
        <v>365.36</v>
      </c>
      <c r="Y20" s="57" t="n">
        <v>3457175.15</v>
      </c>
      <c r="Z20" s="57"/>
      <c r="AA20" s="57"/>
      <c r="AB20" s="57"/>
      <c r="AC20" s="137"/>
      <c r="AD20" s="137"/>
      <c r="AE20" s="57" t="n">
        <v>208263.69</v>
      </c>
      <c r="AF20" s="138"/>
      <c r="AM20" s="141"/>
    </row>
    <row r="21" s="139" customFormat="true" ht="33.75" hidden="false" customHeight="true" outlineLevel="0" collapsed="false">
      <c r="A21" s="135" t="n">
        <v>8</v>
      </c>
      <c r="B21" s="142" t="s">
        <v>31</v>
      </c>
      <c r="C21" s="142" t="s">
        <v>32</v>
      </c>
      <c r="D21" s="142" t="s">
        <v>43</v>
      </c>
      <c r="E21" s="142" t="s">
        <v>45</v>
      </c>
      <c r="F21" s="135" t="n">
        <v>34</v>
      </c>
      <c r="G21" s="135"/>
      <c r="H21" s="135"/>
      <c r="I21" s="136" t="n">
        <f aca="false">IF($F21&gt;0,J21+K21+L21+M21+N21+O21+Q21+S21+U21+W21+Y21+Z21+AB21+AC21+AD21+AE21,SUMIF($CN$8:$CN$485,$CN21,$AU$8:$AU$485))</f>
        <v>6838126.69</v>
      </c>
      <c r="J21" s="57" t="n">
        <v>114737.61</v>
      </c>
      <c r="K21" s="57"/>
      <c r="L21" s="57" t="n">
        <v>303744.16</v>
      </c>
      <c r="M21" s="57" t="n">
        <v>1191306.31</v>
      </c>
      <c r="N21" s="57"/>
      <c r="O21" s="57"/>
      <c r="P21" s="58"/>
      <c r="Q21" s="57"/>
      <c r="R21" s="57"/>
      <c r="S21" s="57"/>
      <c r="T21" s="57"/>
      <c r="U21" s="57"/>
      <c r="V21" s="57"/>
      <c r="W21" s="57"/>
      <c r="X21" s="57" t="n">
        <v>456.31</v>
      </c>
      <c r="Y21" s="57" t="n">
        <v>4317778.61</v>
      </c>
      <c r="Z21" s="57"/>
      <c r="AA21" s="57"/>
      <c r="AB21" s="57"/>
      <c r="AC21" s="137" t="n">
        <v>910560</v>
      </c>
      <c r="AD21" s="137"/>
      <c r="AE21" s="57"/>
      <c r="AF21" s="138"/>
      <c r="AM21" s="141"/>
    </row>
    <row r="22" s="139" customFormat="true" ht="33.75" hidden="false" customHeight="true" outlineLevel="0" collapsed="false">
      <c r="A22" s="135" t="n">
        <v>9</v>
      </c>
      <c r="B22" s="135" t="s">
        <v>31</v>
      </c>
      <c r="C22" s="135" t="s">
        <v>32</v>
      </c>
      <c r="D22" s="135" t="s">
        <v>43</v>
      </c>
      <c r="E22" s="135" t="s">
        <v>46</v>
      </c>
      <c r="F22" s="135" t="n">
        <v>15</v>
      </c>
      <c r="G22" s="135"/>
      <c r="H22" s="135"/>
      <c r="I22" s="136" t="n">
        <f aca="false">IF($F22&gt;0,J22+K22+L22+M22+N22+O22+Q22+S22+U22+W22+Y22+Z22+AB22+AC22+AD22+AE22,SUMIF($CN$8:$CN$485,$CN22,$AU$8:$AU$485))</f>
        <v>16730151.26</v>
      </c>
      <c r="J22" s="57"/>
      <c r="K22" s="57"/>
      <c r="L22" s="57"/>
      <c r="M22" s="57"/>
      <c r="N22" s="57"/>
      <c r="O22" s="57"/>
      <c r="P22" s="58"/>
      <c r="Q22" s="57"/>
      <c r="R22" s="57" t="n">
        <v>1055.11</v>
      </c>
      <c r="S22" s="57" t="n">
        <v>16502511.26</v>
      </c>
      <c r="T22" s="57"/>
      <c r="U22" s="57"/>
      <c r="V22" s="57"/>
      <c r="W22" s="57"/>
      <c r="X22" s="57"/>
      <c r="Y22" s="57"/>
      <c r="Z22" s="57"/>
      <c r="AA22" s="57"/>
      <c r="AB22" s="57"/>
      <c r="AC22" s="137" t="n">
        <v>227640</v>
      </c>
      <c r="AD22" s="137"/>
      <c r="AE22" s="57"/>
      <c r="AF22" s="138"/>
      <c r="AM22" s="141"/>
    </row>
    <row r="23" s="139" customFormat="true" ht="33.75" hidden="false" customHeight="true" outlineLevel="0" collapsed="false">
      <c r="A23" s="135" t="n">
        <v>10</v>
      </c>
      <c r="B23" s="135" t="s">
        <v>31</v>
      </c>
      <c r="C23" s="135" t="s">
        <v>32</v>
      </c>
      <c r="D23" s="135" t="s">
        <v>43</v>
      </c>
      <c r="E23" s="142" t="s">
        <v>47</v>
      </c>
      <c r="F23" s="135" t="n">
        <v>20</v>
      </c>
      <c r="G23" s="135"/>
      <c r="H23" s="135"/>
      <c r="I23" s="136" t="n">
        <f aca="false">IF($F23&gt;0,J23+K23+L23+M23+N23+O23+Q23+S23+U23+W23+Y23+Z23+AB23+AC23+AD23+AE23,SUMIF($CN$8:$CN$485,$CN23,$AU$8:$AU$485))</f>
        <v>12120618.63</v>
      </c>
      <c r="J23" s="57" t="n">
        <v>140974.17</v>
      </c>
      <c r="K23" s="57"/>
      <c r="L23" s="57" t="n">
        <v>373200.04</v>
      </c>
      <c r="M23" s="57"/>
      <c r="N23" s="57"/>
      <c r="O23" s="57"/>
      <c r="P23" s="58"/>
      <c r="Q23" s="57"/>
      <c r="R23" s="57" t="n">
        <v>338.78</v>
      </c>
      <c r="S23" s="57" t="n">
        <v>5298708.91</v>
      </c>
      <c r="T23" s="57"/>
      <c r="U23" s="57"/>
      <c r="V23" s="57" t="n">
        <v>90</v>
      </c>
      <c r="W23" s="57" t="n">
        <v>381262.5</v>
      </c>
      <c r="X23" s="57" t="n">
        <v>530.09</v>
      </c>
      <c r="Y23" s="57" t="n">
        <v>5015913.01</v>
      </c>
      <c r="Z23" s="57"/>
      <c r="AA23" s="57"/>
      <c r="AB23" s="57"/>
      <c r="AC23" s="137" t="n">
        <v>910560</v>
      </c>
      <c r="AD23" s="137"/>
      <c r="AE23" s="57"/>
      <c r="AF23" s="138"/>
      <c r="AM23" s="141"/>
    </row>
    <row r="24" s="139" customFormat="true" ht="33.75" hidden="false" customHeight="true" outlineLevel="0" collapsed="false">
      <c r="A24" s="135" t="n">
        <v>11</v>
      </c>
      <c r="B24" s="135" t="s">
        <v>31</v>
      </c>
      <c r="C24" s="135" t="s">
        <v>32</v>
      </c>
      <c r="D24" s="135" t="s">
        <v>43</v>
      </c>
      <c r="E24" s="135" t="s">
        <v>48</v>
      </c>
      <c r="F24" s="135" t="n">
        <v>10</v>
      </c>
      <c r="G24" s="135"/>
      <c r="H24" s="135" t="s">
        <v>39</v>
      </c>
      <c r="I24" s="136" t="n">
        <f aca="false">IF($F24&gt;0,J24+K24+L24+M24+N24+O24+Q24+S24+U24+W24+Y24+Z24+AB24+AC24+AD24+AE24,SUMIF($CN$8:$CN$485,$CN24,$AU$8:$AU$485))</f>
        <v>5979386.08</v>
      </c>
      <c r="J24" s="57"/>
      <c r="K24" s="57"/>
      <c r="L24" s="57"/>
      <c r="M24" s="57"/>
      <c r="N24" s="57"/>
      <c r="O24" s="57"/>
      <c r="P24" s="58"/>
      <c r="Q24" s="57"/>
      <c r="R24" s="57" t="n">
        <v>382.3</v>
      </c>
      <c r="S24" s="57" t="n">
        <v>5979386.08</v>
      </c>
      <c r="T24" s="57"/>
      <c r="U24" s="57"/>
      <c r="V24" s="57"/>
      <c r="W24" s="57"/>
      <c r="X24" s="57"/>
      <c r="Y24" s="57"/>
      <c r="Z24" s="57"/>
      <c r="AA24" s="57"/>
      <c r="AB24" s="57"/>
      <c r="AC24" s="137"/>
      <c r="AD24" s="137"/>
      <c r="AE24" s="57"/>
      <c r="AF24" s="138"/>
      <c r="AM24" s="141"/>
    </row>
    <row r="25" s="139" customFormat="true" ht="33.75" hidden="false" customHeight="true" outlineLevel="0" collapsed="false">
      <c r="A25" s="135" t="n">
        <v>12</v>
      </c>
      <c r="B25" s="135" t="s">
        <v>31</v>
      </c>
      <c r="C25" s="135" t="s">
        <v>32</v>
      </c>
      <c r="D25" s="135" t="s">
        <v>43</v>
      </c>
      <c r="E25" s="135" t="s">
        <v>48</v>
      </c>
      <c r="F25" s="135" t="n">
        <v>12</v>
      </c>
      <c r="G25" s="135"/>
      <c r="H25" s="135"/>
      <c r="I25" s="136" t="n">
        <f aca="false">IF($F25&gt;0,J25+K25+L25+M25+N25+O25+Q25+S25+U25+W25+Y25+Z25+AB25+AC25+AD25+AE25,SUMIF($CN$8:$CN$485,$CN25,$AU$8:$AU$485))</f>
        <v>13578109.2</v>
      </c>
      <c r="J25" s="57"/>
      <c r="K25" s="57"/>
      <c r="L25" s="57"/>
      <c r="M25" s="57"/>
      <c r="N25" s="57"/>
      <c r="O25" s="57"/>
      <c r="P25" s="58"/>
      <c r="Q25" s="57"/>
      <c r="R25" s="57" t="n">
        <v>853.58</v>
      </c>
      <c r="S25" s="57" t="n">
        <v>13350469.2</v>
      </c>
      <c r="T25" s="57"/>
      <c r="U25" s="57"/>
      <c r="V25" s="57"/>
      <c r="W25" s="57"/>
      <c r="X25" s="57"/>
      <c r="Y25" s="57"/>
      <c r="Z25" s="57"/>
      <c r="AA25" s="57"/>
      <c r="AB25" s="57"/>
      <c r="AC25" s="137" t="n">
        <v>227640</v>
      </c>
      <c r="AD25" s="137"/>
      <c r="AE25" s="57"/>
      <c r="AF25" s="138"/>
      <c r="AM25" s="141"/>
    </row>
    <row r="26" s="139" customFormat="true" ht="33.75" hidden="false" customHeight="true" outlineLevel="0" collapsed="false">
      <c r="A26" s="135" t="n">
        <v>13</v>
      </c>
      <c r="B26" s="143" t="s">
        <v>31</v>
      </c>
      <c r="C26" s="143" t="s">
        <v>32</v>
      </c>
      <c r="D26" s="143" t="s">
        <v>43</v>
      </c>
      <c r="E26" s="143" t="s">
        <v>48</v>
      </c>
      <c r="F26" s="143" t="n">
        <v>24</v>
      </c>
      <c r="G26" s="144"/>
      <c r="H26" s="144"/>
      <c r="I26" s="136" t="n">
        <f aca="false">IF($F26&gt;0,J26+K26+L26+M26+N26+O26+Q26+S26+U26+W26+Y26+Z26+AB26+AC26+AD26+AE26,SUMIF($CN$8:$CN$485,$CN26,$AU$8:$AU$485))</f>
        <v>8953508.42</v>
      </c>
      <c r="J26" s="57"/>
      <c r="K26" s="57"/>
      <c r="L26" s="57"/>
      <c r="M26" s="57"/>
      <c r="N26" s="57"/>
      <c r="O26" s="57"/>
      <c r="P26" s="58"/>
      <c r="Q26" s="57"/>
      <c r="R26" s="57" t="n">
        <v>557.9</v>
      </c>
      <c r="S26" s="57" t="n">
        <v>8725868.42</v>
      </c>
      <c r="T26" s="57"/>
      <c r="U26" s="57"/>
      <c r="V26" s="57"/>
      <c r="W26" s="57"/>
      <c r="X26" s="57"/>
      <c r="Y26" s="57"/>
      <c r="Z26" s="57"/>
      <c r="AA26" s="57"/>
      <c r="AB26" s="57"/>
      <c r="AC26" s="137" t="n">
        <v>227640</v>
      </c>
      <c r="AD26" s="137"/>
      <c r="AE26" s="57"/>
      <c r="AF26" s="138"/>
      <c r="AM26" s="141"/>
    </row>
    <row r="27" s="139" customFormat="true" ht="33.75" hidden="false" customHeight="true" outlineLevel="0" collapsed="false">
      <c r="A27" s="135" t="n">
        <v>14</v>
      </c>
      <c r="B27" s="143" t="s">
        <v>31</v>
      </c>
      <c r="C27" s="143" t="s">
        <v>32</v>
      </c>
      <c r="D27" s="143" t="s">
        <v>43</v>
      </c>
      <c r="E27" s="143" t="s">
        <v>48</v>
      </c>
      <c r="F27" s="143" t="n">
        <v>3</v>
      </c>
      <c r="G27" s="144"/>
      <c r="H27" s="144"/>
      <c r="I27" s="136" t="n">
        <f aca="false">IF($F27&gt;0,J27+K27+L27+M27+N27+O27+Q27+S27+U27+W27+Y27+Z27+AB27+AC27+AD27+AE27,SUMIF($CN$8:$CN$485,$CN27,$AU$8:$AU$485))</f>
        <v>8757149.54</v>
      </c>
      <c r="J27" s="57"/>
      <c r="K27" s="57"/>
      <c r="L27" s="57"/>
      <c r="M27" s="57"/>
      <c r="N27" s="57"/>
      <c r="O27" s="57"/>
      <c r="P27" s="58"/>
      <c r="Q27" s="57"/>
      <c r="R27" s="57" t="n">
        <v>559.9</v>
      </c>
      <c r="S27" s="57" t="n">
        <v>8757149.54</v>
      </c>
      <c r="T27" s="57"/>
      <c r="U27" s="57"/>
      <c r="V27" s="57"/>
      <c r="W27" s="57"/>
      <c r="X27" s="57"/>
      <c r="Y27" s="57"/>
      <c r="Z27" s="57"/>
      <c r="AA27" s="57"/>
      <c r="AB27" s="57"/>
      <c r="AC27" s="137"/>
      <c r="AD27" s="137"/>
      <c r="AE27" s="57"/>
      <c r="AF27" s="138"/>
      <c r="AM27" s="141"/>
    </row>
    <row r="28" s="139" customFormat="true" ht="33.75" hidden="false" customHeight="true" outlineLevel="0" collapsed="false">
      <c r="A28" s="135" t="n">
        <v>15</v>
      </c>
      <c r="B28" s="143" t="s">
        <v>31</v>
      </c>
      <c r="C28" s="143" t="s">
        <v>32</v>
      </c>
      <c r="D28" s="143" t="s">
        <v>43</v>
      </c>
      <c r="E28" s="143" t="s">
        <v>48</v>
      </c>
      <c r="F28" s="143" t="n">
        <v>7</v>
      </c>
      <c r="G28" s="144"/>
      <c r="H28" s="144"/>
      <c r="I28" s="136" t="n">
        <f aca="false">IF($F28&gt;0,J28+K28+L28+M28+N28+O28+Q28+S28+U28+W28+Y28+Z28+AB28+AC28+AD28+AE28,SUMIF($CN$8:$CN$485,$CN28,$AU$8:$AU$485))</f>
        <v>8065993.19</v>
      </c>
      <c r="J28" s="57"/>
      <c r="K28" s="57"/>
      <c r="L28" s="57"/>
      <c r="M28" s="57"/>
      <c r="N28" s="57"/>
      <c r="O28" s="57"/>
      <c r="P28" s="58"/>
      <c r="Q28" s="57"/>
      <c r="R28" s="57" t="n">
        <v>515.71</v>
      </c>
      <c r="S28" s="57" t="n">
        <v>8065993.19</v>
      </c>
      <c r="T28" s="57"/>
      <c r="U28" s="57"/>
      <c r="V28" s="57"/>
      <c r="W28" s="57"/>
      <c r="X28" s="57"/>
      <c r="Y28" s="57"/>
      <c r="Z28" s="57"/>
      <c r="AA28" s="57"/>
      <c r="AB28" s="57"/>
      <c r="AC28" s="137"/>
      <c r="AD28" s="137"/>
      <c r="AE28" s="57"/>
      <c r="AF28" s="138"/>
      <c r="AM28" s="141"/>
    </row>
    <row r="29" s="139" customFormat="true" ht="33.75" hidden="false" customHeight="true" outlineLevel="0" collapsed="false">
      <c r="A29" s="135" t="n">
        <v>16</v>
      </c>
      <c r="B29" s="143" t="s">
        <v>31</v>
      </c>
      <c r="C29" s="143" t="s">
        <v>32</v>
      </c>
      <c r="D29" s="143" t="s">
        <v>43</v>
      </c>
      <c r="E29" s="143" t="s">
        <v>49</v>
      </c>
      <c r="F29" s="143" t="n">
        <v>43</v>
      </c>
      <c r="G29" s="144"/>
      <c r="H29" s="144"/>
      <c r="I29" s="145" t="n">
        <f aca="false">IF($F29&gt;0,J29+K29+L29+M29+N29+O29+Q29+S29+U29+W29+Y29+Z29+AB29+AC29+AD29+AE29,SUMIF($CN$8:$CN$485,$CN29,$AU$8:$AU$485))</f>
        <v>11550385.84</v>
      </c>
      <c r="J29" s="57"/>
      <c r="K29" s="57"/>
      <c r="L29" s="57"/>
      <c r="M29" s="57" t="n">
        <v>11322745.84</v>
      </c>
      <c r="N29" s="57"/>
      <c r="O29" s="57"/>
      <c r="P29" s="58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137" t="n">
        <v>227640</v>
      </c>
      <c r="AD29" s="137"/>
      <c r="AE29" s="57"/>
      <c r="AF29" s="138"/>
      <c r="AM29" s="141"/>
    </row>
    <row r="30" s="139" customFormat="true" ht="33.75" hidden="false" customHeight="true" outlineLevel="0" collapsed="false">
      <c r="A30" s="135" t="n">
        <v>17</v>
      </c>
      <c r="B30" s="143" t="s">
        <v>31</v>
      </c>
      <c r="C30" s="143" t="s">
        <v>32</v>
      </c>
      <c r="D30" s="143" t="s">
        <v>43</v>
      </c>
      <c r="E30" s="146" t="s">
        <v>49</v>
      </c>
      <c r="F30" s="143" t="n">
        <v>47</v>
      </c>
      <c r="G30" s="144"/>
      <c r="H30" s="144"/>
      <c r="I30" s="136" t="n">
        <f aca="false">IF($F30&gt;0,J30+K30+L30+M30+N30+O30+Q30+S30+U30+W30+Y30+Z30+AB30+AC30+AD30+AE30,SUMIF($CN$8:$CN$485,$CN30,$AU$8:$AU$485))</f>
        <v>10668841.64</v>
      </c>
      <c r="J30" s="57"/>
      <c r="K30" s="57"/>
      <c r="L30" s="57"/>
      <c r="M30" s="57" t="n">
        <v>10441201.64</v>
      </c>
      <c r="N30" s="57"/>
      <c r="O30" s="57"/>
      <c r="P30" s="58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137" t="n">
        <v>227640</v>
      </c>
      <c r="AD30" s="137"/>
      <c r="AE30" s="57"/>
      <c r="AF30" s="138"/>
      <c r="AM30" s="141"/>
    </row>
    <row r="31" s="139" customFormat="true" ht="33.75" hidden="false" customHeight="true" outlineLevel="0" collapsed="false">
      <c r="A31" s="135" t="n">
        <v>18</v>
      </c>
      <c r="B31" s="143" t="s">
        <v>31</v>
      </c>
      <c r="C31" s="143" t="s">
        <v>32</v>
      </c>
      <c r="D31" s="143" t="s">
        <v>43</v>
      </c>
      <c r="E31" s="146" t="s">
        <v>50</v>
      </c>
      <c r="F31" s="143" t="n">
        <v>9</v>
      </c>
      <c r="G31" s="144"/>
      <c r="H31" s="144"/>
      <c r="I31" s="136" t="n">
        <f aca="false">IF($F31&gt;0,J31+K31+L31+M31+N31+O31+Q31+S31+U31+W31+Y31+Z31+AB31+AC31+AD31+AE31,SUMIF($CN$8:$CN$485,$CN31,$AU$8:$AU$485))</f>
        <v>13455392.44</v>
      </c>
      <c r="J31" s="57"/>
      <c r="K31" s="57"/>
      <c r="L31" s="57" t="n">
        <v>273742.09</v>
      </c>
      <c r="M31" s="57" t="n">
        <v>1073636.02</v>
      </c>
      <c r="N31" s="57"/>
      <c r="O31" s="57"/>
      <c r="P31" s="58"/>
      <c r="Q31" s="57"/>
      <c r="R31" s="57" t="n">
        <v>394</v>
      </c>
      <c r="S31" s="57" t="n">
        <v>6162380.64</v>
      </c>
      <c r="T31" s="57"/>
      <c r="U31" s="57"/>
      <c r="V31" s="57" t="n">
        <v>85</v>
      </c>
      <c r="W31" s="57" t="n">
        <v>360081.25</v>
      </c>
      <c r="X31" s="57" t="n">
        <v>510</v>
      </c>
      <c r="Y31" s="57" t="n">
        <v>4825813.8</v>
      </c>
      <c r="Z31" s="57"/>
      <c r="AA31" s="57"/>
      <c r="AB31" s="57"/>
      <c r="AC31" s="137" t="n">
        <v>550081.27</v>
      </c>
      <c r="AD31" s="137"/>
      <c r="AE31" s="57" t="n">
        <v>209657.37</v>
      </c>
      <c r="AF31" s="138"/>
      <c r="AM31" s="141"/>
    </row>
    <row r="32" s="139" customFormat="true" ht="33.75" hidden="false" customHeight="true" outlineLevel="0" collapsed="false">
      <c r="A32" s="135" t="n">
        <v>19</v>
      </c>
      <c r="B32" s="143" t="s">
        <v>31</v>
      </c>
      <c r="C32" s="143" t="s">
        <v>32</v>
      </c>
      <c r="D32" s="143" t="s">
        <v>43</v>
      </c>
      <c r="E32" s="147" t="s">
        <v>51</v>
      </c>
      <c r="F32" s="143" t="n">
        <v>19</v>
      </c>
      <c r="G32" s="144"/>
      <c r="H32" s="144"/>
      <c r="I32" s="136" t="n">
        <f aca="false">IF($F32&gt;0,J32+K32+L32+M32+N32+O32+Q32+S32+U32+W32+Y32+Z32+AB32+AC32+AD32+AE32,SUMIF($CN$8:$CN$485,$CN32,$AU$8:$AU$485))</f>
        <v>3856881.36</v>
      </c>
      <c r="J32" s="57"/>
      <c r="K32" s="57"/>
      <c r="L32" s="57"/>
      <c r="M32" s="57" t="n">
        <v>3856881.36</v>
      </c>
      <c r="N32" s="57"/>
      <c r="O32" s="57"/>
      <c r="P32" s="58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137"/>
      <c r="AD32" s="137"/>
      <c r="AE32" s="57"/>
      <c r="AF32" s="138"/>
      <c r="AM32" s="141"/>
    </row>
    <row r="33" s="139" customFormat="true" ht="33.75" hidden="false" customHeight="true" outlineLevel="0" collapsed="false">
      <c r="A33" s="135" t="n">
        <v>20</v>
      </c>
      <c r="B33" s="143" t="s">
        <v>31</v>
      </c>
      <c r="C33" s="143" t="s">
        <v>32</v>
      </c>
      <c r="D33" s="143" t="s">
        <v>43</v>
      </c>
      <c r="E33" s="146" t="s">
        <v>52</v>
      </c>
      <c r="F33" s="143" t="n">
        <v>14</v>
      </c>
      <c r="G33" s="144"/>
      <c r="H33" s="144"/>
      <c r="I33" s="136" t="n">
        <f aca="false">IF($F33&gt;0,J33+K33+L33+M33+N33+O33+Q33+S33+U33+W33+Y33+Z33+AB33+AC33+AD33+AE33,SUMIF($CN$8:$CN$485,$CN33,$AU$8:$AU$485))</f>
        <v>12403424.96</v>
      </c>
      <c r="J33" s="57"/>
      <c r="K33" s="57"/>
      <c r="L33" s="57"/>
      <c r="M33" s="57"/>
      <c r="N33" s="57"/>
      <c r="O33" s="57"/>
      <c r="P33" s="58"/>
      <c r="Q33" s="57"/>
      <c r="R33" s="57" t="n">
        <v>397.93</v>
      </c>
      <c r="S33" s="57" t="n">
        <v>6223848.04</v>
      </c>
      <c r="T33" s="57"/>
      <c r="U33" s="57"/>
      <c r="V33" s="57" t="n">
        <v>68</v>
      </c>
      <c r="W33" s="57" t="n">
        <v>288065</v>
      </c>
      <c r="X33" s="57" t="n">
        <v>574.51</v>
      </c>
      <c r="Y33" s="57" t="n">
        <v>5436231.92</v>
      </c>
      <c r="Z33" s="57"/>
      <c r="AA33" s="57"/>
      <c r="AB33" s="57"/>
      <c r="AC33" s="137" t="n">
        <v>455280</v>
      </c>
      <c r="AD33" s="137"/>
      <c r="AE33" s="57"/>
      <c r="AF33" s="138"/>
      <c r="AM33" s="141"/>
    </row>
    <row r="34" s="139" customFormat="true" ht="33.75" hidden="false" customHeight="true" outlineLevel="0" collapsed="false">
      <c r="A34" s="135" t="n">
        <v>21</v>
      </c>
      <c r="B34" s="143" t="s">
        <v>31</v>
      </c>
      <c r="C34" s="143" t="s">
        <v>32</v>
      </c>
      <c r="D34" s="143" t="s">
        <v>43</v>
      </c>
      <c r="E34" s="146" t="s">
        <v>52</v>
      </c>
      <c r="F34" s="143" t="n">
        <v>19</v>
      </c>
      <c r="G34" s="144"/>
      <c r="H34" s="144"/>
      <c r="I34" s="136" t="n">
        <f aca="false">IF($F34&gt;0,J34+K34+L34+M34+N34+O34+Q34+S34+U34+W34+Y34+Z34+AB34+AC34+AD34+AE34,SUMIF($CN$8:$CN$485,$CN34,$AU$8:$AU$485))</f>
        <v>484815.4</v>
      </c>
      <c r="J34" s="57"/>
      <c r="K34" s="57"/>
      <c r="L34" s="57"/>
      <c r="M34" s="57"/>
      <c r="N34" s="57"/>
      <c r="O34" s="57"/>
      <c r="P34" s="58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137" t="n">
        <v>455280</v>
      </c>
      <c r="AD34" s="137"/>
      <c r="AE34" s="57" t="n">
        <v>29535.4</v>
      </c>
      <c r="AF34" s="138"/>
      <c r="AM34" s="141"/>
    </row>
    <row r="35" s="139" customFormat="true" ht="33.75" hidden="false" customHeight="true" outlineLevel="0" collapsed="false">
      <c r="A35" s="135" t="n">
        <v>22</v>
      </c>
      <c r="B35" s="143" t="s">
        <v>31</v>
      </c>
      <c r="C35" s="143" t="s">
        <v>32</v>
      </c>
      <c r="D35" s="143" t="s">
        <v>43</v>
      </c>
      <c r="E35" s="146" t="s">
        <v>52</v>
      </c>
      <c r="F35" s="143" t="n">
        <v>6</v>
      </c>
      <c r="G35" s="144"/>
      <c r="H35" s="144"/>
      <c r="I35" s="136" t="n">
        <f aca="false">IF($F35&gt;0,J35+K35+L35+M35+N35+O35+Q35+S35+U35+W35+Y35+Z35+AB35+AC35+AD35+AE35,SUMIF($CN$8:$CN$485,$CN35,$AU$8:$AU$485))</f>
        <v>22846807.15</v>
      </c>
      <c r="J35" s="57" t="n">
        <v>341697.38</v>
      </c>
      <c r="K35" s="57"/>
      <c r="L35" s="57" t="n">
        <v>904573.33</v>
      </c>
      <c r="M35" s="57"/>
      <c r="N35" s="57"/>
      <c r="O35" s="57"/>
      <c r="P35" s="58"/>
      <c r="Q35" s="57"/>
      <c r="R35" s="57" t="n">
        <v>821.15</v>
      </c>
      <c r="S35" s="57" t="n">
        <v>12843245.84</v>
      </c>
      <c r="T35" s="57"/>
      <c r="U35" s="57"/>
      <c r="V35" s="57" t="n">
        <v>96</v>
      </c>
      <c r="W35" s="57" t="n">
        <v>406680</v>
      </c>
      <c r="X35" s="57" t="n">
        <v>825.28</v>
      </c>
      <c r="Y35" s="57" t="n">
        <v>7809112.96</v>
      </c>
      <c r="Z35" s="57"/>
      <c r="AA35" s="57"/>
      <c r="AB35" s="57"/>
      <c r="AC35" s="137"/>
      <c r="AD35" s="137"/>
      <c r="AE35" s="57" t="n">
        <v>541497.64</v>
      </c>
      <c r="AF35" s="138"/>
      <c r="AM35" s="141"/>
    </row>
    <row r="36" s="139" customFormat="true" ht="33.75" hidden="false" customHeight="true" outlineLevel="0" collapsed="false">
      <c r="A36" s="135" t="n">
        <v>23</v>
      </c>
      <c r="B36" s="143" t="s">
        <v>31</v>
      </c>
      <c r="C36" s="143" t="s">
        <v>32</v>
      </c>
      <c r="D36" s="143" t="s">
        <v>43</v>
      </c>
      <c r="E36" s="146" t="s">
        <v>53</v>
      </c>
      <c r="F36" s="143" t="n">
        <v>11</v>
      </c>
      <c r="G36" s="144"/>
      <c r="H36" s="144"/>
      <c r="I36" s="136" t="n">
        <f aca="false">IF($F36&gt;0,J36+K36+L36+M36+N36+O36+Q36+S36+U36+W36+Y36+Z36+AB36+AC36+AD36+AE36,SUMIF($CN$8:$CN$485,$CN36,$AU$8:$AU$485))</f>
        <v>455280</v>
      </c>
      <c r="J36" s="57"/>
      <c r="K36" s="57"/>
      <c r="L36" s="57"/>
      <c r="M36" s="57"/>
      <c r="N36" s="57"/>
      <c r="O36" s="57"/>
      <c r="P36" s="58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137" t="n">
        <v>455280</v>
      </c>
      <c r="AD36" s="137"/>
      <c r="AE36" s="57"/>
      <c r="AF36" s="138"/>
      <c r="AM36" s="141"/>
    </row>
    <row r="37" s="139" customFormat="true" ht="33.75" hidden="false" customHeight="true" outlineLevel="0" collapsed="false">
      <c r="A37" s="135" t="n">
        <v>24</v>
      </c>
      <c r="B37" s="143" t="s">
        <v>31</v>
      </c>
      <c r="C37" s="143" t="s">
        <v>32</v>
      </c>
      <c r="D37" s="143" t="s">
        <v>43</v>
      </c>
      <c r="E37" s="146" t="s">
        <v>53</v>
      </c>
      <c r="F37" s="143" t="n">
        <v>15</v>
      </c>
      <c r="G37" s="144"/>
      <c r="H37" s="144"/>
      <c r="I37" s="136" t="n">
        <f aca="false">IF($F37&gt;0,J37+K37+L37+M37+N37+O37+Q37+S37+U37+W37+Y37+Z37+AB37+AC37+AD37+AE37,SUMIF($CN$8:$CN$485,$CN37,$AU$8:$AU$485))</f>
        <v>1154032.11</v>
      </c>
      <c r="J37" s="57" t="n">
        <v>191580.98</v>
      </c>
      <c r="K37" s="57"/>
      <c r="L37" s="57" t="n">
        <v>507171.13</v>
      </c>
      <c r="M37" s="57"/>
      <c r="N37" s="57"/>
      <c r="O37" s="57"/>
      <c r="P37" s="58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137" t="n">
        <v>455280</v>
      </c>
      <c r="AD37" s="137"/>
      <c r="AE37" s="57"/>
      <c r="AF37" s="138"/>
      <c r="AM37" s="141"/>
    </row>
    <row r="38" s="139" customFormat="true" ht="33.75" hidden="false" customHeight="true" outlineLevel="0" collapsed="false">
      <c r="A38" s="135" t="n">
        <v>25</v>
      </c>
      <c r="B38" s="143" t="s">
        <v>31</v>
      </c>
      <c r="C38" s="143" t="s">
        <v>32</v>
      </c>
      <c r="D38" s="146" t="s">
        <v>43</v>
      </c>
      <c r="E38" s="148" t="s">
        <v>54</v>
      </c>
      <c r="F38" s="143" t="n">
        <v>21</v>
      </c>
      <c r="G38" s="144"/>
      <c r="H38" s="144"/>
      <c r="I38" s="136" t="n">
        <f aca="false">IF($F38&gt;0,J38+K38+L38+M38+N38+O38+Q38+S38+U38+W38+Y38+Z38+AB38+AC38+AD38+AE38,SUMIF($CN$8:$CN$485,$CN38,$AU$8:$AU$485))</f>
        <v>326617.03</v>
      </c>
      <c r="J38" s="57" t="n">
        <v>89550.51</v>
      </c>
      <c r="K38" s="57"/>
      <c r="L38" s="57" t="n">
        <v>237066.52</v>
      </c>
      <c r="M38" s="57"/>
      <c r="N38" s="57"/>
      <c r="O38" s="57"/>
      <c r="P38" s="58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137"/>
      <c r="AD38" s="137"/>
      <c r="AE38" s="57"/>
      <c r="AF38" s="138"/>
      <c r="AM38" s="141"/>
    </row>
    <row r="39" s="139" customFormat="true" ht="33.75" hidden="false" customHeight="true" outlineLevel="0" collapsed="false">
      <c r="A39" s="135" t="n">
        <v>26</v>
      </c>
      <c r="B39" s="143" t="s">
        <v>31</v>
      </c>
      <c r="C39" s="143" t="s">
        <v>32</v>
      </c>
      <c r="D39" s="146" t="s">
        <v>43</v>
      </c>
      <c r="E39" s="149" t="s">
        <v>54</v>
      </c>
      <c r="F39" s="143" t="n">
        <v>9</v>
      </c>
      <c r="G39" s="144"/>
      <c r="H39" s="144"/>
      <c r="I39" s="136" t="n">
        <f aca="false">IF($F39&gt;0,J39+K39+L39+M39+N39+O39+Q39+S39+U39+W39+Y39+Z39+AB39+AC39+AD39+AE39,SUMIF($CN$8:$CN$485,$CN39,$AU$8:$AU$485))</f>
        <v>8227174.79</v>
      </c>
      <c r="J39" s="57" t="n">
        <v>87067.51</v>
      </c>
      <c r="K39" s="57"/>
      <c r="L39" s="57"/>
      <c r="M39" s="57"/>
      <c r="N39" s="57"/>
      <c r="O39" s="57"/>
      <c r="P39" s="58"/>
      <c r="Q39" s="57"/>
      <c r="R39" s="57" t="n">
        <v>206.51</v>
      </c>
      <c r="S39" s="57" t="n">
        <v>3229932.04</v>
      </c>
      <c r="T39" s="57"/>
      <c r="U39" s="57"/>
      <c r="V39" s="57" t="n">
        <v>77.5</v>
      </c>
      <c r="W39" s="57" t="n">
        <v>328309.37</v>
      </c>
      <c r="X39" s="57" t="n">
        <v>413.86</v>
      </c>
      <c r="Y39" s="57" t="n">
        <v>3916100.58</v>
      </c>
      <c r="Z39" s="57"/>
      <c r="AA39" s="57"/>
      <c r="AB39" s="57"/>
      <c r="AC39" s="137" t="n">
        <v>665765.29</v>
      </c>
      <c r="AD39" s="137"/>
      <c r="AE39" s="57"/>
      <c r="AF39" s="138"/>
      <c r="AM39" s="141"/>
    </row>
    <row r="40" s="139" customFormat="true" ht="33.75" hidden="false" customHeight="true" outlineLevel="0" collapsed="false">
      <c r="A40" s="135" t="n">
        <v>27</v>
      </c>
      <c r="B40" s="143" t="s">
        <v>31</v>
      </c>
      <c r="C40" s="143" t="s">
        <v>32</v>
      </c>
      <c r="D40" s="146" t="s">
        <v>43</v>
      </c>
      <c r="E40" s="149" t="s">
        <v>55</v>
      </c>
      <c r="F40" s="143" t="n">
        <v>74</v>
      </c>
      <c r="G40" s="144"/>
      <c r="H40" s="144"/>
      <c r="I40" s="136" t="n">
        <f aca="false">IF($F40&gt;0,J40+K40+L40+M40+N40+O40+Q40+S40+U40+W40+Y40+Z40+AB40+AC40+AD40+AE40,SUMIF($CN$8:$CN$485,$CN40,$AU$8:$AU$485))</f>
        <v>910560</v>
      </c>
      <c r="J40" s="57"/>
      <c r="K40" s="57"/>
      <c r="L40" s="57"/>
      <c r="M40" s="57"/>
      <c r="N40" s="57"/>
      <c r="O40" s="57"/>
      <c r="P40" s="58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137" t="n">
        <v>910560</v>
      </c>
      <c r="AD40" s="137"/>
      <c r="AE40" s="57"/>
      <c r="AF40" s="138"/>
      <c r="AM40" s="141"/>
    </row>
    <row r="41" s="139" customFormat="true" ht="33.75" hidden="false" customHeight="true" outlineLevel="0" collapsed="false">
      <c r="A41" s="135" t="n">
        <v>28</v>
      </c>
      <c r="B41" s="143" t="s">
        <v>31</v>
      </c>
      <c r="C41" s="143" t="s">
        <v>32</v>
      </c>
      <c r="D41" s="146" t="s">
        <v>43</v>
      </c>
      <c r="E41" s="149" t="s">
        <v>57</v>
      </c>
      <c r="F41" s="143" t="n">
        <v>57</v>
      </c>
      <c r="G41" s="144"/>
      <c r="H41" s="144"/>
      <c r="I41" s="136" t="n">
        <f aca="false">IF($F41&gt;0,J41+K41+L41+M41+N41+O41+Q41+S41+U41+W41+Y41+Z41+AB41+AC41+AD41+AE41,SUMIF($CN$8:$CN$485,$CN41,$AU$8:$AU$485))</f>
        <v>9849111.9</v>
      </c>
      <c r="J41" s="57"/>
      <c r="K41" s="57"/>
      <c r="L41" s="57"/>
      <c r="M41" s="57"/>
      <c r="N41" s="57"/>
      <c r="O41" s="57"/>
      <c r="P41" s="58"/>
      <c r="Q41" s="57"/>
      <c r="R41" s="57"/>
      <c r="S41" s="57"/>
      <c r="T41" s="57"/>
      <c r="U41" s="57"/>
      <c r="V41" s="57" t="n">
        <v>210</v>
      </c>
      <c r="W41" s="57" t="n">
        <v>889612.5</v>
      </c>
      <c r="X41" s="57" t="n">
        <v>898.74</v>
      </c>
      <c r="Y41" s="57" t="n">
        <v>8504219.4</v>
      </c>
      <c r="Z41" s="57"/>
      <c r="AA41" s="57"/>
      <c r="AB41" s="57"/>
      <c r="AC41" s="137" t="n">
        <v>455280</v>
      </c>
      <c r="AD41" s="137"/>
      <c r="AE41" s="57"/>
      <c r="AF41" s="138"/>
      <c r="AM41" s="141"/>
    </row>
    <row r="42" s="139" customFormat="true" ht="33.75" hidden="false" customHeight="true" outlineLevel="0" collapsed="false">
      <c r="A42" s="135" t="n">
        <v>29</v>
      </c>
      <c r="B42" s="143" t="s">
        <v>31</v>
      </c>
      <c r="C42" s="143" t="s">
        <v>32</v>
      </c>
      <c r="D42" s="146" t="s">
        <v>43</v>
      </c>
      <c r="E42" s="149" t="s">
        <v>58</v>
      </c>
      <c r="F42" s="143" t="n">
        <v>21</v>
      </c>
      <c r="G42" s="144"/>
      <c r="H42" s="144"/>
      <c r="I42" s="136" t="n">
        <f aca="false">IF($F42&gt;0,J42+K42+L42+M42+N42+O42+Q42+S42+U42+W42+Y42+Z42+AB42+AC42+AD42+AE42,SUMIF($CN$8:$CN$485,$CN42,$AU$8:$AU$485))</f>
        <v>13018840</v>
      </c>
      <c r="J42" s="57"/>
      <c r="K42" s="57"/>
      <c r="L42" s="57"/>
      <c r="M42" s="57"/>
      <c r="N42" s="57"/>
      <c r="O42" s="57"/>
      <c r="P42" s="58" t="n">
        <v>2</v>
      </c>
      <c r="Q42" s="57" t="n">
        <v>12791200</v>
      </c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137" t="n">
        <v>227640</v>
      </c>
      <c r="AD42" s="137"/>
      <c r="AE42" s="57"/>
      <c r="AF42" s="138"/>
      <c r="AM42" s="141"/>
    </row>
    <row r="43" s="139" customFormat="true" ht="33.75" hidden="false" customHeight="true" outlineLevel="0" collapsed="false">
      <c r="A43" s="135" t="n">
        <v>30</v>
      </c>
      <c r="B43" s="143" t="s">
        <v>31</v>
      </c>
      <c r="C43" s="143" t="s">
        <v>32</v>
      </c>
      <c r="D43" s="146" t="s">
        <v>43</v>
      </c>
      <c r="E43" s="149" t="s">
        <v>58</v>
      </c>
      <c r="F43" s="143" t="n">
        <v>22</v>
      </c>
      <c r="G43" s="144"/>
      <c r="H43" s="144"/>
      <c r="I43" s="136" t="n">
        <f aca="false">IF($F43&gt;0,J43+K43+L43+M43+N43+O43+Q43+S43+U43+W43+Y43+Z43+AB43+AC43+AD43+AE43,SUMIF($CN$8:$CN$485,$CN43,$AU$8:$AU$485))</f>
        <v>13018840</v>
      </c>
      <c r="J43" s="57"/>
      <c r="K43" s="57"/>
      <c r="L43" s="57"/>
      <c r="M43" s="57"/>
      <c r="N43" s="57"/>
      <c r="O43" s="57"/>
      <c r="P43" s="58" t="n">
        <v>2</v>
      </c>
      <c r="Q43" s="57" t="n">
        <v>12791200</v>
      </c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137" t="n">
        <v>227640</v>
      </c>
      <c r="AD43" s="137"/>
      <c r="AE43" s="57"/>
      <c r="AF43" s="138"/>
      <c r="AM43" s="141"/>
    </row>
    <row r="44" s="139" customFormat="true" ht="33.75" hidden="false" customHeight="true" outlineLevel="0" collapsed="false">
      <c r="A44" s="135" t="n">
        <v>31</v>
      </c>
      <c r="B44" s="143" t="s">
        <v>31</v>
      </c>
      <c r="C44" s="143" t="s">
        <v>32</v>
      </c>
      <c r="D44" s="146" t="s">
        <v>43</v>
      </c>
      <c r="E44" s="149" t="s">
        <v>58</v>
      </c>
      <c r="F44" s="143" t="n">
        <v>28</v>
      </c>
      <c r="G44" s="144"/>
      <c r="H44" s="144"/>
      <c r="I44" s="136" t="n">
        <f aca="false">IF($F44&gt;0,J44+K44+L44+M44+N44+O44+Q44+S44+U44+W44+Y44+Z44+AB44+AC44+AD44+AE44,SUMIF($CN$8:$CN$485,$CN44,$AU$8:$AU$485))</f>
        <v>12791200</v>
      </c>
      <c r="J44" s="57"/>
      <c r="K44" s="57"/>
      <c r="L44" s="57"/>
      <c r="M44" s="57"/>
      <c r="N44" s="57"/>
      <c r="O44" s="57"/>
      <c r="P44" s="58" t="n">
        <v>2</v>
      </c>
      <c r="Q44" s="57" t="n">
        <v>12791200</v>
      </c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137"/>
      <c r="AD44" s="137"/>
      <c r="AE44" s="57"/>
      <c r="AF44" s="138"/>
      <c r="AM44" s="141"/>
    </row>
    <row r="45" s="139" customFormat="true" ht="33.75" hidden="false" customHeight="true" outlineLevel="0" collapsed="false">
      <c r="A45" s="135" t="n">
        <v>32</v>
      </c>
      <c r="B45" s="143" t="s">
        <v>31</v>
      </c>
      <c r="C45" s="143" t="s">
        <v>32</v>
      </c>
      <c r="D45" s="146" t="s">
        <v>43</v>
      </c>
      <c r="E45" s="149" t="s">
        <v>59</v>
      </c>
      <c r="F45" s="143" t="n">
        <v>3</v>
      </c>
      <c r="G45" s="144"/>
      <c r="H45" s="144"/>
      <c r="I45" s="136" t="n">
        <f aca="false">IF($F45&gt;0,J45+K45+L45+M45+N45+O45+Q45+S45+U45+W45+Y45+Z45+AB45+AC45+AD45+AE45,SUMIF($CN$8:$CN$485,$CN45,$AU$8:$AU$485))</f>
        <v>16054952.31</v>
      </c>
      <c r="J45" s="57" t="n">
        <v>207025.39</v>
      </c>
      <c r="K45" s="57"/>
      <c r="L45" s="57" t="n">
        <v>548057.01</v>
      </c>
      <c r="M45" s="57"/>
      <c r="N45" s="57"/>
      <c r="O45" s="57"/>
      <c r="P45" s="58"/>
      <c r="Q45" s="57"/>
      <c r="R45" s="57" t="n">
        <v>497.51</v>
      </c>
      <c r="S45" s="57" t="n">
        <v>7781335</v>
      </c>
      <c r="T45" s="57"/>
      <c r="U45" s="57"/>
      <c r="V45" s="57" t="n">
        <v>125</v>
      </c>
      <c r="W45" s="57" t="n">
        <v>529531.25</v>
      </c>
      <c r="X45" s="57" t="n">
        <v>642.38</v>
      </c>
      <c r="Y45" s="57" t="n">
        <v>6078443.66</v>
      </c>
      <c r="Z45" s="57"/>
      <c r="AA45" s="57"/>
      <c r="AB45" s="57"/>
      <c r="AC45" s="137" t="n">
        <v>910560</v>
      </c>
      <c r="AD45" s="137"/>
      <c r="AE45" s="57"/>
      <c r="AF45" s="138"/>
      <c r="AM45" s="141"/>
    </row>
    <row r="46" s="139" customFormat="true" ht="33.75" hidden="false" customHeight="true" outlineLevel="0" collapsed="false">
      <c r="A46" s="135" t="n">
        <v>33</v>
      </c>
      <c r="B46" s="143" t="s">
        <v>31</v>
      </c>
      <c r="C46" s="143" t="s">
        <v>32</v>
      </c>
      <c r="D46" s="146" t="s">
        <v>43</v>
      </c>
      <c r="E46" s="149" t="s">
        <v>60</v>
      </c>
      <c r="F46" s="143" t="n">
        <v>25</v>
      </c>
      <c r="G46" s="144"/>
      <c r="H46" s="144"/>
      <c r="I46" s="136" t="n">
        <f aca="false">IF($F46&gt;0,J46+K46+L46+M46+N46+O46+Q46+S46+U46+W46+Y46+Z46+AB46+AC46+AD46+AE46,SUMIF($CN$8:$CN$485,$CN46,$AU$8:$AU$485))</f>
        <v>9279826.78</v>
      </c>
      <c r="J46" s="150"/>
      <c r="K46" s="57"/>
      <c r="L46" s="57"/>
      <c r="M46" s="57" t="n">
        <v>9052186.78</v>
      </c>
      <c r="N46" s="57"/>
      <c r="O46" s="57"/>
      <c r="P46" s="58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137" t="n">
        <v>227640</v>
      </c>
      <c r="AD46" s="137"/>
      <c r="AE46" s="57"/>
      <c r="AF46" s="138"/>
      <c r="AM46" s="141"/>
    </row>
    <row r="47" s="139" customFormat="true" ht="33.75" hidden="false" customHeight="true" outlineLevel="0" collapsed="false">
      <c r="A47" s="135" t="n">
        <v>34</v>
      </c>
      <c r="B47" s="143" t="s">
        <v>31</v>
      </c>
      <c r="C47" s="143" t="s">
        <v>32</v>
      </c>
      <c r="D47" s="146" t="s">
        <v>43</v>
      </c>
      <c r="E47" s="149" t="s">
        <v>61</v>
      </c>
      <c r="F47" s="143" t="n">
        <v>3</v>
      </c>
      <c r="G47" s="144"/>
      <c r="H47" s="144"/>
      <c r="I47" s="136" t="n">
        <f aca="false">IF($F47&gt;0,J47+K47+L47+M47+N47+O47+Q47+S47+U47+W47+Y47+Z47+AB47+AC47+AD47+AE47,SUMIF($CN$8:$CN$485,$CN47,$AU$8:$AU$485))</f>
        <v>5651629.06</v>
      </c>
      <c r="J47" s="57" t="n">
        <v>65205.31</v>
      </c>
      <c r="K47" s="57"/>
      <c r="L47" s="57"/>
      <c r="M47" s="57"/>
      <c r="N47" s="57"/>
      <c r="O47" s="57"/>
      <c r="P47" s="58"/>
      <c r="Q47" s="57"/>
      <c r="R47" s="57" t="n">
        <v>128.05</v>
      </c>
      <c r="S47" s="57" t="n">
        <v>2002702</v>
      </c>
      <c r="T47" s="57"/>
      <c r="U47" s="57"/>
      <c r="V47" s="57" t="n">
        <v>75</v>
      </c>
      <c r="W47" s="57" t="n">
        <v>317718.75</v>
      </c>
      <c r="X47" s="57" t="n">
        <v>325.9</v>
      </c>
      <c r="Y47" s="57" t="n">
        <v>3083789.64</v>
      </c>
      <c r="Z47" s="57"/>
      <c r="AA47" s="57"/>
      <c r="AB47" s="57"/>
      <c r="AC47" s="137"/>
      <c r="AD47" s="137"/>
      <c r="AE47" s="57" t="n">
        <v>182213.36</v>
      </c>
      <c r="AF47" s="138"/>
      <c r="AM47" s="141"/>
    </row>
    <row r="48" s="139" customFormat="true" ht="33.75" hidden="false" customHeight="true" outlineLevel="0" collapsed="false">
      <c r="A48" s="135" t="n">
        <v>35</v>
      </c>
      <c r="B48" s="143" t="s">
        <v>31</v>
      </c>
      <c r="C48" s="143" t="s">
        <v>32</v>
      </c>
      <c r="D48" s="146" t="s">
        <v>43</v>
      </c>
      <c r="E48" s="149" t="s">
        <v>61</v>
      </c>
      <c r="F48" s="143" t="n">
        <v>5</v>
      </c>
      <c r="G48" s="144"/>
      <c r="H48" s="144"/>
      <c r="I48" s="136" t="n">
        <f aca="false">IF($F48&gt;0,J48+K48+L48+M48+N48+O48+Q48+S48+U48+W48+Y48+Z48+AB48+AC48+AD48+AE48,SUMIF($CN$8:$CN$485,$CN48,$AU$8:$AU$485))</f>
        <v>7653079.36</v>
      </c>
      <c r="J48" s="57"/>
      <c r="K48" s="57"/>
      <c r="L48" s="57"/>
      <c r="M48" s="57"/>
      <c r="N48" s="57"/>
      <c r="O48" s="57" t="n">
        <v>686353.78</v>
      </c>
      <c r="P48" s="58"/>
      <c r="Q48" s="57"/>
      <c r="R48" s="57"/>
      <c r="S48" s="57"/>
      <c r="T48" s="57"/>
      <c r="U48" s="57"/>
      <c r="V48" s="57" t="n">
        <v>190</v>
      </c>
      <c r="W48" s="57" t="n">
        <v>804887.5</v>
      </c>
      <c r="X48" s="57" t="n">
        <v>635.12</v>
      </c>
      <c r="Y48" s="57" t="n">
        <v>6009746.78</v>
      </c>
      <c r="Z48" s="57"/>
      <c r="AA48" s="57"/>
      <c r="AB48" s="57"/>
      <c r="AC48" s="137"/>
      <c r="AD48" s="137"/>
      <c r="AE48" s="57" t="n">
        <v>152091.3</v>
      </c>
      <c r="AF48" s="138"/>
      <c r="AM48" s="141"/>
    </row>
    <row r="49" s="139" customFormat="true" ht="33.75" hidden="false" customHeight="true" outlineLevel="0" collapsed="false">
      <c r="A49" s="135" t="n">
        <v>36</v>
      </c>
      <c r="B49" s="143" t="s">
        <v>31</v>
      </c>
      <c r="C49" s="143" t="s">
        <v>32</v>
      </c>
      <c r="D49" s="146" t="s">
        <v>43</v>
      </c>
      <c r="E49" s="149" t="s">
        <v>62</v>
      </c>
      <c r="F49" s="143" t="n">
        <v>20</v>
      </c>
      <c r="G49" s="144"/>
      <c r="H49" s="144"/>
      <c r="I49" s="136" t="n">
        <f aca="false">IF($F49&gt;0,J49+K49+L49+M49+N49+O49+Q49+S49+U49+W49+Y49+Z49+AB49+AC49+AD49+AE49,SUMIF($CN$8:$CN$485,$CN49,$AU$8:$AU$485))</f>
        <v>7932205.6</v>
      </c>
      <c r="J49" s="57"/>
      <c r="K49" s="57"/>
      <c r="L49" s="57"/>
      <c r="M49" s="57"/>
      <c r="N49" s="57"/>
      <c r="O49" s="57"/>
      <c r="P49" s="58"/>
      <c r="Q49" s="57"/>
      <c r="R49" s="57" t="n">
        <v>201.57</v>
      </c>
      <c r="S49" s="57" t="n">
        <v>3152667.67</v>
      </c>
      <c r="T49" s="57"/>
      <c r="U49" s="57"/>
      <c r="V49" s="57"/>
      <c r="W49" s="57"/>
      <c r="X49" s="57" t="n">
        <v>408.88</v>
      </c>
      <c r="Y49" s="57" t="n">
        <v>3868977.93</v>
      </c>
      <c r="Z49" s="57"/>
      <c r="AA49" s="57"/>
      <c r="AB49" s="57"/>
      <c r="AC49" s="137" t="n">
        <v>910560</v>
      </c>
      <c r="AD49" s="137"/>
      <c r="AE49" s="57"/>
      <c r="AF49" s="138"/>
      <c r="AM49" s="141"/>
    </row>
    <row r="50" s="139" customFormat="true" ht="33.75" hidden="false" customHeight="true" outlineLevel="0" collapsed="false">
      <c r="A50" s="135" t="n">
        <v>37</v>
      </c>
      <c r="B50" s="143" t="s">
        <v>31</v>
      </c>
      <c r="C50" s="143" t="s">
        <v>32</v>
      </c>
      <c r="D50" s="146" t="s">
        <v>43</v>
      </c>
      <c r="E50" s="149" t="s">
        <v>63</v>
      </c>
      <c r="F50" s="143" t="n">
        <v>10</v>
      </c>
      <c r="G50" s="144"/>
      <c r="H50" s="144"/>
      <c r="I50" s="136" t="n">
        <f aca="false">IF($F50&gt;0,J50+K50+L50+M50+N50+O50+Q50+S50+U50+W50+Y50+Z50+AB50+AC50+AD50+AE50,SUMIF($CN$8:$CN$485,$CN50,$AU$8:$AU$485))</f>
        <v>9022001.86</v>
      </c>
      <c r="J50" s="57" t="n">
        <v>214842.26</v>
      </c>
      <c r="K50" s="57"/>
      <c r="L50" s="57" t="n">
        <v>568750.57</v>
      </c>
      <c r="M50" s="57"/>
      <c r="N50" s="57"/>
      <c r="O50" s="57"/>
      <c r="P50" s="58"/>
      <c r="Q50" s="57"/>
      <c r="R50" s="57" t="n">
        <v>516.3</v>
      </c>
      <c r="S50" s="57" t="n">
        <v>8075221.12</v>
      </c>
      <c r="T50" s="57"/>
      <c r="U50" s="57"/>
      <c r="V50" s="57"/>
      <c r="W50" s="57"/>
      <c r="X50" s="57"/>
      <c r="Y50" s="57"/>
      <c r="Z50" s="57"/>
      <c r="AA50" s="57"/>
      <c r="AB50" s="57"/>
      <c r="AC50" s="137"/>
      <c r="AD50" s="137"/>
      <c r="AE50" s="57" t="n">
        <v>163187.91</v>
      </c>
      <c r="AF50" s="138"/>
      <c r="AM50" s="141"/>
    </row>
    <row r="51" s="139" customFormat="true" ht="33.75" hidden="false" customHeight="true" outlineLevel="0" collapsed="false">
      <c r="A51" s="135" t="n">
        <v>38</v>
      </c>
      <c r="B51" s="143" t="s">
        <v>31</v>
      </c>
      <c r="C51" s="143" t="s">
        <v>32</v>
      </c>
      <c r="D51" s="146" t="s">
        <v>43</v>
      </c>
      <c r="E51" s="149" t="s">
        <v>63</v>
      </c>
      <c r="F51" s="143" t="n">
        <v>11</v>
      </c>
      <c r="G51" s="144"/>
      <c r="H51" s="144"/>
      <c r="I51" s="136" t="n">
        <f aca="false">IF($F51&gt;0,J51+K51+L51+M51+N51+O51+Q51+S51+U51+W51+Y51+Z51+AB51+AC51+AD51+AE51,SUMIF($CN$8:$CN$485,$CN51,$AU$8:$AU$485))</f>
        <v>455280</v>
      </c>
      <c r="J51" s="57"/>
      <c r="K51" s="57"/>
      <c r="L51" s="57"/>
      <c r="M51" s="57"/>
      <c r="N51" s="57"/>
      <c r="O51" s="57"/>
      <c r="P51" s="58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137" t="n">
        <v>455280</v>
      </c>
      <c r="AD51" s="137"/>
      <c r="AE51" s="57"/>
      <c r="AF51" s="138"/>
      <c r="AM51" s="141"/>
    </row>
    <row r="52" s="139" customFormat="true" ht="33.75" hidden="false" customHeight="true" outlineLevel="0" collapsed="false">
      <c r="A52" s="135" t="n">
        <v>39</v>
      </c>
      <c r="B52" s="143" t="s">
        <v>31</v>
      </c>
      <c r="C52" s="143" t="s">
        <v>32</v>
      </c>
      <c r="D52" s="146" t="s">
        <v>43</v>
      </c>
      <c r="E52" s="149" t="s">
        <v>63</v>
      </c>
      <c r="F52" s="143" t="n">
        <v>25</v>
      </c>
      <c r="G52" s="144"/>
      <c r="H52" s="144"/>
      <c r="I52" s="136" t="n">
        <f aca="false">IF($F52&gt;0,J52+K52+L52+M52+N52+O52+Q52+S52+U52+W52+Y52+Z52+AB52+AC52+AD52+AE52,SUMIF($CN$8:$CN$485,$CN52,$AU$8:$AU$485))</f>
        <v>455280</v>
      </c>
      <c r="J52" s="57"/>
      <c r="K52" s="57"/>
      <c r="L52" s="57"/>
      <c r="M52" s="57"/>
      <c r="N52" s="57"/>
      <c r="O52" s="57"/>
      <c r="P52" s="58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137" t="n">
        <v>455280</v>
      </c>
      <c r="AD52" s="137"/>
      <c r="AE52" s="57"/>
      <c r="AF52" s="138"/>
      <c r="AM52" s="141"/>
    </row>
    <row r="53" s="139" customFormat="true" ht="33.75" hidden="false" customHeight="true" outlineLevel="0" collapsed="false">
      <c r="A53" s="135" t="n">
        <v>40</v>
      </c>
      <c r="B53" s="143" t="s">
        <v>31</v>
      </c>
      <c r="C53" s="143" t="s">
        <v>32</v>
      </c>
      <c r="D53" s="146" t="s">
        <v>43</v>
      </c>
      <c r="E53" s="149" t="s">
        <v>63</v>
      </c>
      <c r="F53" s="143" t="n">
        <v>28</v>
      </c>
      <c r="G53" s="144"/>
      <c r="H53" s="144"/>
      <c r="I53" s="136" t="n">
        <f aca="false">IF($F53&gt;0,J53+K53+L53+M53+N53+O53+Q53+S53+U53+W53+Y53+Z53+AB53+AC53+AD53+AE53,SUMIF($CN$8:$CN$485,$CN53,$AU$8:$AU$485))</f>
        <v>9241988.92</v>
      </c>
      <c r="J53" s="57" t="n">
        <v>132183.57</v>
      </c>
      <c r="K53" s="57"/>
      <c r="L53" s="57" t="n">
        <v>349928.74</v>
      </c>
      <c r="M53" s="57"/>
      <c r="N53" s="57"/>
      <c r="O53" s="57"/>
      <c r="P53" s="58"/>
      <c r="Q53" s="57"/>
      <c r="R53" s="57" t="n">
        <v>223.67</v>
      </c>
      <c r="S53" s="57" t="n">
        <v>3498324.05</v>
      </c>
      <c r="T53" s="57"/>
      <c r="U53" s="57"/>
      <c r="V53" s="57" t="n">
        <v>65</v>
      </c>
      <c r="W53" s="57" t="n">
        <v>275356.25</v>
      </c>
      <c r="X53" s="57" t="n">
        <v>430.72</v>
      </c>
      <c r="Y53" s="57" t="n">
        <v>4075636.31</v>
      </c>
      <c r="Z53" s="57"/>
      <c r="AA53" s="57"/>
      <c r="AB53" s="57"/>
      <c r="AC53" s="137" t="n">
        <v>910560</v>
      </c>
      <c r="AD53" s="137"/>
      <c r="AE53" s="57"/>
      <c r="AF53" s="138"/>
      <c r="AM53" s="141"/>
    </row>
    <row r="54" s="139" customFormat="true" ht="33.75" hidden="false" customHeight="true" outlineLevel="0" collapsed="false">
      <c r="A54" s="135" t="n">
        <v>41</v>
      </c>
      <c r="B54" s="143" t="s">
        <v>31</v>
      </c>
      <c r="C54" s="143" t="s">
        <v>32</v>
      </c>
      <c r="D54" s="146" t="s">
        <v>43</v>
      </c>
      <c r="E54" s="149" t="s">
        <v>63</v>
      </c>
      <c r="F54" s="143" t="n">
        <v>30</v>
      </c>
      <c r="G54" s="144"/>
      <c r="H54" s="144"/>
      <c r="I54" s="136" t="n">
        <f aca="false">IF($F54&gt;0,J54+K54+L54+M54+N54+O54+Q54+S54+U54+W54+Y54+Z54+AB54+AC54+AD54+AE54,SUMIF($CN$8:$CN$485,$CN54,$AU$8:$AU$485))</f>
        <v>12645383.42</v>
      </c>
      <c r="J54" s="57" t="n">
        <v>210433.44</v>
      </c>
      <c r="K54" s="57"/>
      <c r="L54" s="57" t="n">
        <v>557079.12</v>
      </c>
      <c r="M54" s="57"/>
      <c r="N54" s="57"/>
      <c r="O54" s="57"/>
      <c r="P54" s="58"/>
      <c r="Q54" s="57"/>
      <c r="R54" s="57" t="n">
        <v>350.22</v>
      </c>
      <c r="S54" s="57" t="n">
        <v>5477636.92</v>
      </c>
      <c r="T54" s="57"/>
      <c r="U54" s="57"/>
      <c r="V54" s="57" t="n">
        <v>92</v>
      </c>
      <c r="W54" s="57" t="n">
        <v>389735</v>
      </c>
      <c r="X54" s="57" t="n">
        <v>538.97</v>
      </c>
      <c r="Y54" s="57" t="n">
        <v>5099938.94</v>
      </c>
      <c r="Z54" s="57"/>
      <c r="AA54" s="57"/>
      <c r="AB54" s="57"/>
      <c r="AC54" s="137" t="n">
        <v>910560</v>
      </c>
      <c r="AD54" s="137"/>
      <c r="AE54" s="57"/>
      <c r="AF54" s="138"/>
      <c r="AM54" s="141"/>
    </row>
    <row r="55" s="139" customFormat="true" ht="33.75" hidden="false" customHeight="true" outlineLevel="0" collapsed="false">
      <c r="A55" s="135" t="n">
        <v>42</v>
      </c>
      <c r="B55" s="143" t="s">
        <v>31</v>
      </c>
      <c r="C55" s="143" t="s">
        <v>32</v>
      </c>
      <c r="D55" s="146" t="s">
        <v>43</v>
      </c>
      <c r="E55" s="149" t="s">
        <v>64</v>
      </c>
      <c r="F55" s="143" t="n">
        <v>100</v>
      </c>
      <c r="G55" s="144"/>
      <c r="H55" s="144"/>
      <c r="I55" s="136" t="n">
        <f aca="false">IF($F55&gt;0,J55+K55+L55+M55+N55+O55+Q55+S55+U55+W55+Y55+Z55+AB55+AC55+AD55+AE55,SUMIF($CN$8:$CN$485,$CN55,$AU$8:$AU$485))</f>
        <v>682920</v>
      </c>
      <c r="J55" s="57"/>
      <c r="K55" s="57"/>
      <c r="L55" s="57"/>
      <c r="M55" s="57"/>
      <c r="N55" s="57"/>
      <c r="O55" s="57"/>
      <c r="P55" s="58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137" t="n">
        <v>682920</v>
      </c>
      <c r="AD55" s="137"/>
      <c r="AE55" s="57"/>
      <c r="AF55" s="138"/>
      <c r="AM55" s="141"/>
    </row>
    <row r="56" s="139" customFormat="true" ht="33.75" hidden="false" customHeight="true" outlineLevel="0" collapsed="false">
      <c r="A56" s="135" t="n">
        <v>43</v>
      </c>
      <c r="B56" s="143" t="s">
        <v>31</v>
      </c>
      <c r="C56" s="143" t="s">
        <v>32</v>
      </c>
      <c r="D56" s="146" t="s">
        <v>43</v>
      </c>
      <c r="E56" s="149" t="s">
        <v>64</v>
      </c>
      <c r="F56" s="143" t="n">
        <v>101</v>
      </c>
      <c r="G56" s="144"/>
      <c r="H56" s="144"/>
      <c r="I56" s="136" t="n">
        <f aca="false">IF($F56&gt;0,J56+K56+L56+M56+N56+O56+Q56+S56+U56+W56+Y56+Z56+AB56+AC56+AD56+AE56,SUMIF($CN$8:$CN$485,$CN56,$AU$8:$AU$485))</f>
        <v>810327.52</v>
      </c>
      <c r="J56" s="57" t="n">
        <v>222172.27</v>
      </c>
      <c r="K56" s="57"/>
      <c r="L56" s="57" t="n">
        <v>588155.25</v>
      </c>
      <c r="M56" s="57"/>
      <c r="N56" s="57"/>
      <c r="O56" s="57"/>
      <c r="P56" s="58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137"/>
      <c r="AD56" s="137"/>
      <c r="AE56" s="57"/>
      <c r="AF56" s="138"/>
      <c r="AM56" s="141"/>
    </row>
    <row r="57" s="139" customFormat="true" ht="33.75" hidden="false" customHeight="true" outlineLevel="0" collapsed="false">
      <c r="A57" s="135" t="n">
        <v>44</v>
      </c>
      <c r="B57" s="143" t="s">
        <v>31</v>
      </c>
      <c r="C57" s="143" t="s">
        <v>32</v>
      </c>
      <c r="D57" s="146" t="s">
        <v>43</v>
      </c>
      <c r="E57" s="149" t="s">
        <v>64</v>
      </c>
      <c r="F57" s="143" t="n">
        <v>86</v>
      </c>
      <c r="G57" s="144"/>
      <c r="H57" s="144"/>
      <c r="I57" s="136" t="n">
        <f aca="false">IF($F57&gt;0,J57+K57+L57+M57+N57+O57+Q57+S57+U57+W57+Y57+Z57+AB57+AC57+AD57+AE57,SUMIF($CN$8:$CN$485,$CN57,$AU$8:$AU$485))</f>
        <v>455280</v>
      </c>
      <c r="J57" s="57"/>
      <c r="K57" s="57"/>
      <c r="L57" s="57"/>
      <c r="M57" s="57"/>
      <c r="N57" s="57"/>
      <c r="O57" s="57"/>
      <c r="P57" s="58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137" t="n">
        <v>455280</v>
      </c>
      <c r="AD57" s="137"/>
      <c r="AE57" s="57"/>
      <c r="AF57" s="138"/>
      <c r="AM57" s="141"/>
    </row>
    <row r="58" s="139" customFormat="true" ht="33.75" hidden="false" customHeight="true" outlineLevel="0" collapsed="false">
      <c r="A58" s="135" t="n">
        <v>45</v>
      </c>
      <c r="B58" s="143" t="s">
        <v>31</v>
      </c>
      <c r="C58" s="143" t="s">
        <v>32</v>
      </c>
      <c r="D58" s="146" t="s">
        <v>43</v>
      </c>
      <c r="E58" s="151" t="s">
        <v>64</v>
      </c>
      <c r="F58" s="143" t="n">
        <v>99</v>
      </c>
      <c r="G58" s="144"/>
      <c r="H58" s="144"/>
      <c r="I58" s="136" t="n">
        <f aca="false">IF($F58&gt;0,J58+K58+L58+M58+N58+O58+Q58+S58+U58+W58+Y58+Z58+AB58+AC58+AD58+AE58,SUMIF($CN$8:$CN$485,$CN58,$AU$8:$AU$485))</f>
        <v>11463662.89</v>
      </c>
      <c r="J58" s="57"/>
      <c r="K58" s="57"/>
      <c r="L58" s="57"/>
      <c r="M58" s="57"/>
      <c r="N58" s="57"/>
      <c r="O58" s="57"/>
      <c r="P58" s="58"/>
      <c r="Q58" s="57"/>
      <c r="R58" s="57" t="n">
        <v>272.31</v>
      </c>
      <c r="S58" s="57" t="n">
        <v>4259080.89</v>
      </c>
      <c r="T58" s="57"/>
      <c r="U58" s="57"/>
      <c r="V58" s="57"/>
      <c r="W58" s="57"/>
      <c r="X58" s="57" t="n">
        <v>712.87</v>
      </c>
      <c r="Y58" s="57" t="n">
        <v>6745446.83</v>
      </c>
      <c r="Z58" s="57"/>
      <c r="AA58" s="57"/>
      <c r="AB58" s="57"/>
      <c r="AC58" s="137"/>
      <c r="AD58" s="137"/>
      <c r="AE58" s="57" t="n">
        <v>459135.17</v>
      </c>
      <c r="AF58" s="138"/>
      <c r="AM58" s="141"/>
    </row>
    <row r="59" s="139" customFormat="true" ht="33.75" hidden="false" customHeight="true" outlineLevel="0" collapsed="false">
      <c r="A59" s="135" t="n">
        <v>46</v>
      </c>
      <c r="B59" s="143" t="s">
        <v>31</v>
      </c>
      <c r="C59" s="143" t="s">
        <v>32</v>
      </c>
      <c r="D59" s="146" t="s">
        <v>43</v>
      </c>
      <c r="E59" s="151" t="s">
        <v>65</v>
      </c>
      <c r="F59" s="143" t="n">
        <v>82</v>
      </c>
      <c r="G59" s="144"/>
      <c r="H59" s="144"/>
      <c r="I59" s="136" t="n">
        <f aca="false">IF($F59&gt;0,J59+K59+L59+M59+N59+O59+Q59+S59+U59+W59+Y59+Z59+AB59+AC59+AD59+AE59,SUMIF($CN$8:$CN$485,$CN59,$AU$8:$AU$485))</f>
        <v>15540756.96</v>
      </c>
      <c r="J59" s="57" t="n">
        <v>194393.97</v>
      </c>
      <c r="K59" s="57"/>
      <c r="L59" s="57" t="n">
        <v>514617.94</v>
      </c>
      <c r="M59" s="57"/>
      <c r="N59" s="57"/>
      <c r="O59" s="57"/>
      <c r="P59" s="58"/>
      <c r="Q59" s="57"/>
      <c r="R59" s="57" t="n">
        <v>467.16</v>
      </c>
      <c r="S59" s="57" t="n">
        <v>7306644</v>
      </c>
      <c r="T59" s="57"/>
      <c r="U59" s="57"/>
      <c r="V59" s="57" t="n">
        <v>171</v>
      </c>
      <c r="W59" s="57" t="n">
        <v>724398.75</v>
      </c>
      <c r="X59" s="57" t="n">
        <v>622.48</v>
      </c>
      <c r="Y59" s="57" t="n">
        <v>5890142.3</v>
      </c>
      <c r="Z59" s="57"/>
      <c r="AA59" s="57"/>
      <c r="AB59" s="57"/>
      <c r="AC59" s="137" t="n">
        <v>910560</v>
      </c>
      <c r="AD59" s="137"/>
      <c r="AE59" s="57"/>
      <c r="AF59" s="138"/>
      <c r="AM59" s="141"/>
    </row>
    <row r="60" s="139" customFormat="true" ht="33.75" hidden="false" customHeight="true" outlineLevel="0" collapsed="false">
      <c r="A60" s="135" t="n">
        <v>47</v>
      </c>
      <c r="B60" s="143" t="s">
        <v>31</v>
      </c>
      <c r="C60" s="143" t="s">
        <v>32</v>
      </c>
      <c r="D60" s="146" t="s">
        <v>43</v>
      </c>
      <c r="E60" s="147" t="s">
        <v>66</v>
      </c>
      <c r="F60" s="143" t="n">
        <v>8</v>
      </c>
      <c r="G60" s="144"/>
      <c r="H60" s="144"/>
      <c r="I60" s="136" t="n">
        <f aca="false">IF($F60&gt;0,J60+K60+L60+M60+N60+O60+Q60+S60+U60+W60+Y60+Z60+AB60+AC60+AD60+AE60,SUMIF($CN$8:$CN$485,$CN60,$AU$8:$AU$485))</f>
        <v>28330908.6</v>
      </c>
      <c r="J60" s="57"/>
      <c r="K60" s="57"/>
      <c r="L60" s="57"/>
      <c r="M60" s="57"/>
      <c r="N60" s="57"/>
      <c r="O60" s="57"/>
      <c r="P60" s="58"/>
      <c r="Q60" s="57"/>
      <c r="R60" s="57"/>
      <c r="S60" s="57"/>
      <c r="T60" s="57"/>
      <c r="U60" s="57"/>
      <c r="V60" s="57"/>
      <c r="W60" s="57"/>
      <c r="X60" s="57" t="n">
        <v>2970</v>
      </c>
      <c r="Y60" s="57" t="n">
        <v>28103268.6</v>
      </c>
      <c r="Z60" s="57"/>
      <c r="AA60" s="57"/>
      <c r="AB60" s="57"/>
      <c r="AC60" s="137" t="n">
        <v>227640</v>
      </c>
      <c r="AD60" s="137"/>
      <c r="AE60" s="57"/>
      <c r="AF60" s="138"/>
      <c r="AM60" s="141"/>
    </row>
    <row r="61" s="139" customFormat="true" ht="33.75" hidden="false" customHeight="true" outlineLevel="0" collapsed="false">
      <c r="A61" s="135" t="n">
        <v>48</v>
      </c>
      <c r="B61" s="143" t="s">
        <v>31</v>
      </c>
      <c r="C61" s="143" t="s">
        <v>32</v>
      </c>
      <c r="D61" s="146" t="s">
        <v>43</v>
      </c>
      <c r="E61" s="147" t="s">
        <v>67</v>
      </c>
      <c r="F61" s="143" t="n">
        <v>43</v>
      </c>
      <c r="G61" s="144"/>
      <c r="H61" s="144"/>
      <c r="I61" s="136" t="n">
        <f aca="false">IF($F61&gt;0,J61+K61+L61+M61+N61+O61+Q61+S61+U61+W61+Y61+Z61+AB61+AC61+AD61+AE61,SUMIF($CN$8:$CN$485,$CN61,$AU$8:$AU$485))</f>
        <v>13608851.25</v>
      </c>
      <c r="J61" s="57"/>
      <c r="K61" s="57"/>
      <c r="L61" s="57"/>
      <c r="M61" s="57"/>
      <c r="N61" s="57"/>
      <c r="O61" s="57"/>
      <c r="P61" s="58"/>
      <c r="Q61" s="57"/>
      <c r="R61" s="57" t="n">
        <v>870.1</v>
      </c>
      <c r="S61" s="57" t="n">
        <v>13608851.25</v>
      </c>
      <c r="T61" s="57"/>
      <c r="U61" s="57"/>
      <c r="V61" s="57"/>
      <c r="W61" s="57"/>
      <c r="X61" s="57"/>
      <c r="Y61" s="57"/>
      <c r="Z61" s="57"/>
      <c r="AA61" s="57"/>
      <c r="AB61" s="57"/>
      <c r="AC61" s="137"/>
      <c r="AD61" s="137"/>
      <c r="AE61" s="57"/>
      <c r="AF61" s="138"/>
      <c r="AM61" s="141"/>
    </row>
    <row r="62" s="139" customFormat="true" ht="33.75" hidden="false" customHeight="true" outlineLevel="0" collapsed="false">
      <c r="A62" s="135" t="n">
        <v>49</v>
      </c>
      <c r="B62" s="143" t="s">
        <v>31</v>
      </c>
      <c r="C62" s="143" t="s">
        <v>32</v>
      </c>
      <c r="D62" s="146" t="s">
        <v>43</v>
      </c>
      <c r="E62" s="147" t="s">
        <v>68</v>
      </c>
      <c r="F62" s="143" t="n">
        <v>29</v>
      </c>
      <c r="G62" s="144"/>
      <c r="H62" s="144"/>
      <c r="I62" s="136" t="n">
        <f aca="false">IF($F62&gt;0,J62+K62+L62+M62+N62+O62+Q62+S62+U62+W62+Y62+Z62+AB62+AC62+AD62+AE62,SUMIF($CN$8:$CN$485,$CN62,$AU$8:$AU$485))</f>
        <v>7536403.83</v>
      </c>
      <c r="J62" s="57"/>
      <c r="K62" s="57"/>
      <c r="L62" s="57"/>
      <c r="M62" s="57"/>
      <c r="N62" s="57"/>
      <c r="O62" s="57"/>
      <c r="P62" s="58"/>
      <c r="Q62" s="57"/>
      <c r="R62" s="57" t="n">
        <v>481.85</v>
      </c>
      <c r="S62" s="57" t="n">
        <v>7536403.83</v>
      </c>
      <c r="T62" s="57"/>
      <c r="U62" s="57"/>
      <c r="V62" s="57"/>
      <c r="W62" s="57"/>
      <c r="X62" s="57"/>
      <c r="Y62" s="57"/>
      <c r="Z62" s="57"/>
      <c r="AA62" s="57"/>
      <c r="AB62" s="57"/>
      <c r="AC62" s="137"/>
      <c r="AD62" s="137"/>
      <c r="AE62" s="57"/>
      <c r="AF62" s="138"/>
      <c r="AM62" s="141"/>
    </row>
    <row r="63" s="139" customFormat="true" ht="33.75" hidden="false" customHeight="true" outlineLevel="0" collapsed="false">
      <c r="A63" s="135" t="n">
        <v>50</v>
      </c>
      <c r="B63" s="143" t="s">
        <v>31</v>
      </c>
      <c r="C63" s="143" t="s">
        <v>32</v>
      </c>
      <c r="D63" s="146" t="s">
        <v>43</v>
      </c>
      <c r="E63" s="147" t="s">
        <v>69</v>
      </c>
      <c r="F63" s="143" t="s">
        <v>70</v>
      </c>
      <c r="G63" s="144"/>
      <c r="H63" s="144"/>
      <c r="I63" s="136" t="n">
        <f aca="false">IF($F63&gt;0,J63+K63+L63+M63+N63+O63+Q63+S63+U63+W63+Y63+Z63+AB63+AC63+AD63+AE63,SUMIF($CN$8:$CN$485,$CN63,$AU$8:$AU$485))</f>
        <v>12208492.41</v>
      </c>
      <c r="J63" s="57"/>
      <c r="K63" s="57"/>
      <c r="L63" s="57"/>
      <c r="M63" s="57"/>
      <c r="N63" s="57"/>
      <c r="O63" s="57"/>
      <c r="P63" s="58"/>
      <c r="Q63" s="57"/>
      <c r="R63" s="57"/>
      <c r="S63" s="57"/>
      <c r="T63" s="57"/>
      <c r="U63" s="57"/>
      <c r="V63" s="57" t="n">
        <v>106.8</v>
      </c>
      <c r="W63" s="57" t="n">
        <v>452431.5</v>
      </c>
      <c r="X63" s="57" t="n">
        <v>1242.4</v>
      </c>
      <c r="Y63" s="57" t="n">
        <v>11756060.91</v>
      </c>
      <c r="Z63" s="57"/>
      <c r="AA63" s="57"/>
      <c r="AB63" s="57"/>
      <c r="AC63" s="137"/>
      <c r="AD63" s="137"/>
      <c r="AE63" s="57"/>
      <c r="AF63" s="138"/>
      <c r="AM63" s="141"/>
    </row>
    <row r="64" s="139" customFormat="true" ht="33.75" hidden="false" customHeight="true" outlineLevel="0" collapsed="false">
      <c r="A64" s="135" t="n">
        <v>51</v>
      </c>
      <c r="B64" s="143" t="s">
        <v>31</v>
      </c>
      <c r="C64" s="143" t="s">
        <v>32</v>
      </c>
      <c r="D64" s="146" t="s">
        <v>43</v>
      </c>
      <c r="E64" s="147" t="s">
        <v>69</v>
      </c>
      <c r="F64" s="143" t="n">
        <v>221</v>
      </c>
      <c r="G64" s="144"/>
      <c r="H64" s="144" t="s">
        <v>39</v>
      </c>
      <c r="I64" s="136" t="n">
        <f aca="false">IF($F64&gt;0,J64+K64+L64+M64+N64+O64+Q64+S64+U64+W64+Y64+Z64+AB64+AC64+AD64+AE64,SUMIF($CN$8:$CN$485,$CN64,$AU$8:$AU$485))</f>
        <v>3856774.43</v>
      </c>
      <c r="J64" s="57" t="n">
        <v>583587.64</v>
      </c>
      <c r="K64" s="57" t="n">
        <v>583587.64</v>
      </c>
      <c r="L64" s="57" t="n">
        <v>1544927.9</v>
      </c>
      <c r="M64" s="57"/>
      <c r="N64" s="57"/>
      <c r="O64" s="57"/>
      <c r="P64" s="58"/>
      <c r="Q64" s="57"/>
      <c r="R64" s="57"/>
      <c r="S64" s="57"/>
      <c r="T64" s="57"/>
      <c r="U64" s="57"/>
      <c r="V64" s="57" t="n">
        <v>109</v>
      </c>
      <c r="W64" s="57" t="n">
        <v>461751.25</v>
      </c>
      <c r="X64" s="57"/>
      <c r="Y64" s="57"/>
      <c r="Z64" s="57"/>
      <c r="AA64" s="57"/>
      <c r="AB64" s="57"/>
      <c r="AC64" s="137" t="n">
        <v>682920</v>
      </c>
      <c r="AD64" s="137"/>
      <c r="AE64" s="57"/>
      <c r="AF64" s="138"/>
      <c r="AM64" s="141"/>
    </row>
    <row r="65" s="139" customFormat="true" ht="33.75" hidden="false" customHeight="true" outlineLevel="0" collapsed="false">
      <c r="A65" s="135" t="n">
        <v>52</v>
      </c>
      <c r="B65" s="143" t="s">
        <v>31</v>
      </c>
      <c r="C65" s="143" t="s">
        <v>32</v>
      </c>
      <c r="D65" s="146" t="s">
        <v>43</v>
      </c>
      <c r="E65" s="147" t="s">
        <v>69</v>
      </c>
      <c r="F65" s="143" t="n">
        <v>221</v>
      </c>
      <c r="G65" s="144"/>
      <c r="H65" s="144" t="s">
        <v>71</v>
      </c>
      <c r="I65" s="136" t="n">
        <f aca="false">IF($F65&gt;0,J65+K65+L65+M65+N65+O65+Q65+S65+U65+W65+Y65+Z65+AB65+AC65+AD65+AE65,SUMIF($CN$8:$CN$485,$CN65,$AU$8:$AU$485))</f>
        <v>3820070.04</v>
      </c>
      <c r="J65" s="57" t="n">
        <v>575689.63</v>
      </c>
      <c r="K65" s="57" t="n">
        <v>575689.63</v>
      </c>
      <c r="L65" s="57" t="n">
        <v>1524019.53</v>
      </c>
      <c r="M65" s="57"/>
      <c r="N65" s="57"/>
      <c r="O65" s="57"/>
      <c r="P65" s="58"/>
      <c r="Q65" s="57"/>
      <c r="R65" s="57"/>
      <c r="S65" s="57"/>
      <c r="T65" s="57"/>
      <c r="U65" s="57"/>
      <c r="V65" s="57" t="n">
        <v>109</v>
      </c>
      <c r="W65" s="57" t="n">
        <v>461751.25</v>
      </c>
      <c r="X65" s="57"/>
      <c r="Y65" s="57"/>
      <c r="Z65" s="57"/>
      <c r="AA65" s="57"/>
      <c r="AB65" s="57"/>
      <c r="AC65" s="137" t="n">
        <v>682920</v>
      </c>
      <c r="AD65" s="137"/>
      <c r="AE65" s="57"/>
      <c r="AF65" s="138"/>
      <c r="AM65" s="141"/>
    </row>
    <row r="66" s="139" customFormat="true" ht="33.75" hidden="false" customHeight="true" outlineLevel="0" collapsed="false">
      <c r="A66" s="135" t="n">
        <v>53</v>
      </c>
      <c r="B66" s="143" t="s">
        <v>31</v>
      </c>
      <c r="C66" s="143" t="s">
        <v>32</v>
      </c>
      <c r="D66" s="146" t="s">
        <v>43</v>
      </c>
      <c r="E66" s="147" t="s">
        <v>69</v>
      </c>
      <c r="F66" s="143" t="n">
        <v>223</v>
      </c>
      <c r="G66" s="144"/>
      <c r="H66" s="144"/>
      <c r="I66" s="136" t="n">
        <f aca="false">IF($F66&gt;0,J66+K66+L66+M66+N66+O66+Q66+S66+U66+W66+Y66+Z66+AB66+AC66+AD66+AE66,SUMIF($CN$8:$CN$485,$CN66,$AU$8:$AU$485))</f>
        <v>18146937.46</v>
      </c>
      <c r="J66" s="57"/>
      <c r="K66" s="57"/>
      <c r="L66" s="57"/>
      <c r="M66" s="57"/>
      <c r="N66" s="57"/>
      <c r="O66" s="57"/>
      <c r="P66" s="58"/>
      <c r="Q66" s="57"/>
      <c r="R66" s="57" t="n">
        <v>849.46</v>
      </c>
      <c r="S66" s="57" t="n">
        <v>11649962.29</v>
      </c>
      <c r="T66" s="57"/>
      <c r="U66" s="57"/>
      <c r="V66" s="57" t="n">
        <v>151.94</v>
      </c>
      <c r="W66" s="57" t="n">
        <v>643655.82</v>
      </c>
      <c r="X66" s="57"/>
      <c r="Y66" s="57"/>
      <c r="Z66" s="57" t="n">
        <v>5513070</v>
      </c>
      <c r="AA66" s="57"/>
      <c r="AB66" s="57"/>
      <c r="AC66" s="137" t="n">
        <v>340249.35</v>
      </c>
      <c r="AD66" s="137"/>
      <c r="AE66" s="57"/>
      <c r="AF66" s="138"/>
      <c r="AM66" s="141"/>
    </row>
    <row r="67" s="139" customFormat="true" ht="33.75" hidden="false" customHeight="true" outlineLevel="0" collapsed="false">
      <c r="A67" s="135" t="n">
        <v>54</v>
      </c>
      <c r="B67" s="143" t="s">
        <v>31</v>
      </c>
      <c r="C67" s="143" t="s">
        <v>32</v>
      </c>
      <c r="D67" s="146" t="s">
        <v>43</v>
      </c>
      <c r="E67" s="147" t="s">
        <v>69</v>
      </c>
      <c r="F67" s="143" t="n">
        <v>233</v>
      </c>
      <c r="G67" s="144"/>
      <c r="H67" s="144"/>
      <c r="I67" s="136" t="n">
        <f aca="false">IF($F67&gt;0,J67+K67+L67+M67+N67+O67+Q67+S67+U67+W67+Y67+Z67+AB67+AC67+AD67+AE67,SUMIF($CN$8:$CN$485,$CN67,$AU$8:$AU$485))</f>
        <v>4787371.67</v>
      </c>
      <c r="J67" s="57"/>
      <c r="K67" s="57"/>
      <c r="L67" s="57"/>
      <c r="M67" s="57"/>
      <c r="N67" s="57"/>
      <c r="O67" s="57"/>
      <c r="P67" s="58"/>
      <c r="Q67" s="57"/>
      <c r="R67" s="57"/>
      <c r="S67" s="57"/>
      <c r="T67" s="57"/>
      <c r="U67" s="57"/>
      <c r="V67" s="57"/>
      <c r="W67" s="57"/>
      <c r="X67" s="57" t="n">
        <v>481.88</v>
      </c>
      <c r="Y67" s="57" t="n">
        <v>4559731.67</v>
      </c>
      <c r="Z67" s="57"/>
      <c r="AA67" s="57"/>
      <c r="AB67" s="57"/>
      <c r="AC67" s="137" t="n">
        <v>227640</v>
      </c>
      <c r="AD67" s="137"/>
      <c r="AE67" s="57"/>
      <c r="AF67" s="138"/>
      <c r="AM67" s="141"/>
    </row>
    <row r="68" s="139" customFormat="true" ht="33.75" hidden="false" customHeight="true" outlineLevel="0" collapsed="false">
      <c r="A68" s="135" t="n">
        <v>55</v>
      </c>
      <c r="B68" s="143" t="s">
        <v>31</v>
      </c>
      <c r="C68" s="143" t="s">
        <v>32</v>
      </c>
      <c r="D68" s="146" t="s">
        <v>43</v>
      </c>
      <c r="E68" s="147" t="s">
        <v>72</v>
      </c>
      <c r="F68" s="143" t="n">
        <v>123</v>
      </c>
      <c r="G68" s="144"/>
      <c r="H68" s="144"/>
      <c r="I68" s="136" t="n">
        <f aca="false">IF($F68&gt;0,J68+K68+L68+M68+N68+O68+Q68+S68+U68+W68+Y68+Z68+AB68+AC68+AD68+AE68,SUMIF($CN$8:$CN$485,$CN68,$AU$8:$AU$485))</f>
        <v>7430549.81</v>
      </c>
      <c r="J68" s="57"/>
      <c r="K68" s="57"/>
      <c r="L68" s="57"/>
      <c r="M68" s="57" t="n">
        <v>7202909.81</v>
      </c>
      <c r="N68" s="57"/>
      <c r="O68" s="57"/>
      <c r="P68" s="58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137" t="n">
        <v>227640</v>
      </c>
      <c r="AD68" s="137"/>
      <c r="AE68" s="57"/>
      <c r="AF68" s="138"/>
      <c r="AM68" s="141"/>
    </row>
    <row r="69" s="139" customFormat="true" ht="33.75" hidden="false" customHeight="true" outlineLevel="0" collapsed="false">
      <c r="A69" s="135" t="n">
        <v>56</v>
      </c>
      <c r="B69" s="143" t="s">
        <v>31</v>
      </c>
      <c r="C69" s="143" t="s">
        <v>32</v>
      </c>
      <c r="D69" s="146" t="s">
        <v>43</v>
      </c>
      <c r="E69" s="149" t="s">
        <v>72</v>
      </c>
      <c r="F69" s="143" t="n">
        <v>125</v>
      </c>
      <c r="G69" s="144"/>
      <c r="H69" s="144" t="s">
        <v>73</v>
      </c>
      <c r="I69" s="136" t="n">
        <f aca="false">IF($F69&gt;0,J69+K69+L69+M69+N69+O69+Q69+S69+U69+W69+Y69+Z69+AB69+AC69+AD69+AE69,SUMIF($CN$8:$CN$485,$CN69,$AU$8:$AU$485))</f>
        <v>12791200</v>
      </c>
      <c r="J69" s="57"/>
      <c r="K69" s="57"/>
      <c r="L69" s="57"/>
      <c r="M69" s="57"/>
      <c r="N69" s="57"/>
      <c r="O69" s="57"/>
      <c r="P69" s="58" t="n">
        <v>2</v>
      </c>
      <c r="Q69" s="57" t="n">
        <v>12791200</v>
      </c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137"/>
      <c r="AD69" s="137"/>
      <c r="AE69" s="57"/>
      <c r="AF69" s="138"/>
      <c r="AM69" s="141"/>
    </row>
    <row r="70" s="139" customFormat="true" ht="33.75" hidden="false" customHeight="true" outlineLevel="0" collapsed="false">
      <c r="A70" s="135" t="n">
        <v>57</v>
      </c>
      <c r="B70" s="143" t="s">
        <v>31</v>
      </c>
      <c r="C70" s="143" t="s">
        <v>32</v>
      </c>
      <c r="D70" s="146" t="s">
        <v>43</v>
      </c>
      <c r="E70" s="149" t="s">
        <v>72</v>
      </c>
      <c r="F70" s="143" t="n">
        <v>26</v>
      </c>
      <c r="G70" s="144"/>
      <c r="H70" s="144"/>
      <c r="I70" s="136" t="n">
        <f aca="false">IF($F70&gt;0,J70+K70+L70+M70+N70+O70+Q70+S70+U70+W70+Y70+Z70+AB70+AC70+AD70+AE70,SUMIF($CN$8:$CN$485,$CN70,$AU$8:$AU$485))</f>
        <v>7792598.39</v>
      </c>
      <c r="J70" s="57" t="n">
        <v>67687.09</v>
      </c>
      <c r="K70" s="57"/>
      <c r="L70" s="57" t="n">
        <v>217336.7</v>
      </c>
      <c r="M70" s="57"/>
      <c r="N70" s="57"/>
      <c r="O70" s="57"/>
      <c r="P70" s="58"/>
      <c r="Q70" s="57"/>
      <c r="R70" s="57" t="n">
        <v>203.19</v>
      </c>
      <c r="S70" s="57" t="n">
        <v>3178005.38</v>
      </c>
      <c r="T70" s="57"/>
      <c r="U70" s="57"/>
      <c r="V70" s="57" t="n">
        <v>76</v>
      </c>
      <c r="W70" s="57" t="n">
        <v>321955</v>
      </c>
      <c r="X70" s="57" t="n">
        <v>410.53</v>
      </c>
      <c r="Y70" s="57" t="n">
        <v>3884590.86</v>
      </c>
      <c r="Z70" s="57"/>
      <c r="AA70" s="57"/>
      <c r="AB70" s="57"/>
      <c r="AC70" s="137"/>
      <c r="AD70" s="137"/>
      <c r="AE70" s="57" t="n">
        <v>123023.36</v>
      </c>
      <c r="AF70" s="138"/>
      <c r="AM70" s="141"/>
    </row>
    <row r="71" s="139" customFormat="true" ht="33.75" hidden="false" customHeight="true" outlineLevel="0" collapsed="false">
      <c r="A71" s="135" t="n">
        <v>58</v>
      </c>
      <c r="B71" s="143" t="s">
        <v>31</v>
      </c>
      <c r="C71" s="143" t="s">
        <v>32</v>
      </c>
      <c r="D71" s="146" t="s">
        <v>43</v>
      </c>
      <c r="E71" s="147" t="s">
        <v>72</v>
      </c>
      <c r="F71" s="143" t="n">
        <v>70</v>
      </c>
      <c r="G71" s="144"/>
      <c r="H71" s="144" t="s">
        <v>39</v>
      </c>
      <c r="I71" s="136" t="n">
        <f aca="false">IF($F71&gt;0,J71+K71+L71+M71+N71+O71+Q71+S71+U71+W71+Y71+Z71+AB71+AC71+AD71+AE71,SUMIF($CN$8:$CN$485,$CN71,$AU$8:$AU$485))</f>
        <v>7357389.27</v>
      </c>
      <c r="J71" s="57"/>
      <c r="K71" s="57"/>
      <c r="L71" s="57"/>
      <c r="M71" s="57"/>
      <c r="N71" s="57"/>
      <c r="O71" s="57"/>
      <c r="P71" s="58"/>
      <c r="Q71" s="57"/>
      <c r="R71" s="57" t="n">
        <v>455.85</v>
      </c>
      <c r="S71" s="57" t="n">
        <v>7129749.27</v>
      </c>
      <c r="T71" s="57"/>
      <c r="U71" s="57"/>
      <c r="V71" s="57"/>
      <c r="W71" s="57"/>
      <c r="X71" s="57"/>
      <c r="Y71" s="57"/>
      <c r="Z71" s="57"/>
      <c r="AA71" s="57"/>
      <c r="AB71" s="57"/>
      <c r="AC71" s="137" t="n">
        <v>227640</v>
      </c>
      <c r="AD71" s="137"/>
      <c r="AE71" s="57"/>
      <c r="AF71" s="138"/>
      <c r="AM71" s="141"/>
    </row>
    <row r="72" s="139" customFormat="true" ht="33.75" hidden="false" customHeight="true" outlineLevel="0" collapsed="false">
      <c r="A72" s="135" t="n">
        <v>59</v>
      </c>
      <c r="B72" s="143" t="s">
        <v>31</v>
      </c>
      <c r="C72" s="143" t="s">
        <v>32</v>
      </c>
      <c r="D72" s="146" t="s">
        <v>43</v>
      </c>
      <c r="E72" s="147" t="s">
        <v>72</v>
      </c>
      <c r="F72" s="143" t="n">
        <v>89</v>
      </c>
      <c r="G72" s="144"/>
      <c r="H72" s="144"/>
      <c r="I72" s="136" t="n">
        <f aca="false">IF($F72&gt;0,J72+K72+L72+M72+N72+O72+Q72+S72+U72+W72+Y72+Z72+AB72+AC72+AD72+AE72,SUMIF($CN$8:$CN$485,$CN72,$AU$8:$AU$485))</f>
        <v>3640515.2</v>
      </c>
      <c r="J72" s="57"/>
      <c r="K72" s="57"/>
      <c r="L72" s="57"/>
      <c r="M72" s="57"/>
      <c r="N72" s="57"/>
      <c r="O72" s="57"/>
      <c r="P72" s="58"/>
      <c r="Q72" s="57"/>
      <c r="R72" s="57" t="n">
        <v>157.95</v>
      </c>
      <c r="S72" s="57" t="n">
        <v>2470426.45</v>
      </c>
      <c r="T72" s="57"/>
      <c r="U72" s="57"/>
      <c r="V72" s="57" t="n">
        <v>115</v>
      </c>
      <c r="W72" s="57" t="n">
        <v>487168.75</v>
      </c>
      <c r="X72" s="57"/>
      <c r="Y72" s="57"/>
      <c r="Z72" s="57"/>
      <c r="AA72" s="57"/>
      <c r="AB72" s="57"/>
      <c r="AC72" s="137" t="n">
        <v>682920</v>
      </c>
      <c r="AD72" s="137"/>
      <c r="AE72" s="57"/>
      <c r="AF72" s="138"/>
      <c r="AM72" s="141"/>
    </row>
    <row r="73" s="139" customFormat="true" ht="33.75" hidden="false" customHeight="true" outlineLevel="0" collapsed="false">
      <c r="A73" s="135" t="n">
        <v>60</v>
      </c>
      <c r="B73" s="143" t="s">
        <v>31</v>
      </c>
      <c r="C73" s="143" t="s">
        <v>32</v>
      </c>
      <c r="D73" s="146" t="s">
        <v>43</v>
      </c>
      <c r="E73" s="147" t="s">
        <v>74</v>
      </c>
      <c r="F73" s="143" t="n">
        <v>48</v>
      </c>
      <c r="G73" s="144"/>
      <c r="H73" s="144"/>
      <c r="I73" s="136" t="n">
        <f aca="false">IF($F73&gt;0,J73+K73+L73+M73+N73+O73+Q73+S73+U73+W73+Y73+Z73+AB73+AC73+AD73+AE73,SUMIF($CN$8:$CN$485,$CN73,$AU$8:$AU$485))</f>
        <v>13517423.83</v>
      </c>
      <c r="J73" s="57"/>
      <c r="K73" s="57"/>
      <c r="L73" s="57"/>
      <c r="M73" s="57"/>
      <c r="N73" s="57"/>
      <c r="O73" s="57"/>
      <c r="P73" s="58"/>
      <c r="Q73" s="57"/>
      <c r="R73" s="57" t="n">
        <v>849.7</v>
      </c>
      <c r="S73" s="57" t="n">
        <v>13289783.83</v>
      </c>
      <c r="T73" s="57"/>
      <c r="U73" s="57"/>
      <c r="V73" s="57"/>
      <c r="W73" s="57"/>
      <c r="X73" s="57"/>
      <c r="Y73" s="57"/>
      <c r="Z73" s="57"/>
      <c r="AA73" s="57"/>
      <c r="AB73" s="57"/>
      <c r="AC73" s="137" t="n">
        <v>227640</v>
      </c>
      <c r="AD73" s="137"/>
      <c r="AE73" s="57"/>
      <c r="AF73" s="138"/>
      <c r="AM73" s="141"/>
    </row>
    <row r="74" s="139" customFormat="true" ht="33.75" hidden="false" customHeight="true" outlineLevel="0" collapsed="false">
      <c r="A74" s="135" t="n">
        <v>61</v>
      </c>
      <c r="B74" s="143" t="s">
        <v>31</v>
      </c>
      <c r="C74" s="143" t="s">
        <v>32</v>
      </c>
      <c r="D74" s="146" t="s">
        <v>43</v>
      </c>
      <c r="E74" s="147" t="s">
        <v>74</v>
      </c>
      <c r="F74" s="143" t="n">
        <v>48</v>
      </c>
      <c r="G74" s="144" t="n">
        <v>1</v>
      </c>
      <c r="H74" s="144"/>
      <c r="I74" s="136" t="n">
        <f aca="false">IF($F74&gt;0,J74+K74+L74+M74+N74+O74+Q74+S74+U74+W74+Y74+Z74+AB74+AC74+AD74+AE74,SUMIF($CN$8:$CN$485,$CN74,$AU$8:$AU$485))</f>
        <v>13517423.83</v>
      </c>
      <c r="J74" s="57"/>
      <c r="K74" s="57"/>
      <c r="L74" s="57"/>
      <c r="M74" s="57"/>
      <c r="N74" s="57"/>
      <c r="O74" s="57"/>
      <c r="P74" s="58"/>
      <c r="Q74" s="57"/>
      <c r="R74" s="57" t="n">
        <v>849.7</v>
      </c>
      <c r="S74" s="57" t="n">
        <v>13289783.83</v>
      </c>
      <c r="T74" s="57"/>
      <c r="U74" s="57"/>
      <c r="V74" s="57"/>
      <c r="W74" s="57"/>
      <c r="X74" s="57"/>
      <c r="Y74" s="57"/>
      <c r="Z74" s="57"/>
      <c r="AA74" s="57"/>
      <c r="AB74" s="57"/>
      <c r="AC74" s="137" t="n">
        <v>227640</v>
      </c>
      <c r="AD74" s="137"/>
      <c r="AE74" s="57"/>
      <c r="AF74" s="138"/>
      <c r="AM74" s="141"/>
    </row>
    <row r="75" s="139" customFormat="true" ht="33.75" hidden="false" customHeight="true" outlineLevel="0" collapsed="false">
      <c r="A75" s="135" t="n">
        <v>62</v>
      </c>
      <c r="B75" s="143" t="s">
        <v>31</v>
      </c>
      <c r="C75" s="143" t="s">
        <v>32</v>
      </c>
      <c r="D75" s="146" t="s">
        <v>43</v>
      </c>
      <c r="E75" s="147" t="s">
        <v>75</v>
      </c>
      <c r="F75" s="143" t="n">
        <v>86</v>
      </c>
      <c r="G75" s="144"/>
      <c r="H75" s="144"/>
      <c r="I75" s="136" t="n">
        <f aca="false">IF($F75&gt;0,J75+K75+L75+M75+N75+O75+Q75+S75+U75+W75+Y75+Z75+AB75+AC75+AD75+AE75,SUMIF($CN$8:$CN$485,$CN75,$AU$8:$AU$485))</f>
        <v>13179528.38</v>
      </c>
      <c r="J75" s="57"/>
      <c r="K75" s="57"/>
      <c r="L75" s="57"/>
      <c r="M75" s="57" t="n">
        <v>1211526.5</v>
      </c>
      <c r="N75" s="57"/>
      <c r="O75" s="57"/>
      <c r="P75" s="58"/>
      <c r="Q75" s="57"/>
      <c r="R75" s="57" t="n">
        <v>433</v>
      </c>
      <c r="S75" s="57" t="n">
        <v>6772362.48</v>
      </c>
      <c r="T75" s="57"/>
      <c r="U75" s="57"/>
      <c r="V75" s="57" t="n">
        <v>120</v>
      </c>
      <c r="W75" s="57" t="n">
        <v>508350</v>
      </c>
      <c r="X75" s="57" t="n">
        <v>466.7</v>
      </c>
      <c r="Y75" s="57" t="n">
        <v>4416092.72</v>
      </c>
      <c r="Z75" s="57"/>
      <c r="AA75" s="57"/>
      <c r="AB75" s="57"/>
      <c r="AC75" s="137"/>
      <c r="AD75" s="137"/>
      <c r="AE75" s="57" t="n">
        <v>271196.68</v>
      </c>
      <c r="AF75" s="138"/>
      <c r="AM75" s="141"/>
    </row>
    <row r="76" s="139" customFormat="true" ht="33.75" hidden="false" customHeight="true" outlineLevel="0" collapsed="false">
      <c r="A76" s="135" t="n">
        <v>63</v>
      </c>
      <c r="B76" s="143" t="s">
        <v>31</v>
      </c>
      <c r="C76" s="143" t="s">
        <v>32</v>
      </c>
      <c r="D76" s="146" t="s">
        <v>43</v>
      </c>
      <c r="E76" s="147" t="s">
        <v>76</v>
      </c>
      <c r="F76" s="143" t="n">
        <v>34</v>
      </c>
      <c r="G76" s="144"/>
      <c r="H76" s="144"/>
      <c r="I76" s="136" t="n">
        <f aca="false">IF($F76&gt;0,J76+K76+L76+M76+N76+O76+Q76+S76+U76+W76+Y76+Z76+AB76+AC76+AD76+AE76,SUMIF($CN$8:$CN$485,$CN76,$AU$8:$AU$485))</f>
        <v>455280</v>
      </c>
      <c r="J76" s="57"/>
      <c r="K76" s="57"/>
      <c r="L76" s="57"/>
      <c r="M76" s="57"/>
      <c r="N76" s="57"/>
      <c r="O76" s="57"/>
      <c r="P76" s="58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137" t="n">
        <v>455280</v>
      </c>
      <c r="AD76" s="137"/>
      <c r="AE76" s="57"/>
      <c r="AF76" s="138"/>
      <c r="AM76" s="141"/>
    </row>
    <row r="77" s="139" customFormat="true" ht="33.75" hidden="false" customHeight="true" outlineLevel="0" collapsed="false">
      <c r="A77" s="135" t="n">
        <v>64</v>
      </c>
      <c r="B77" s="143" t="s">
        <v>31</v>
      </c>
      <c r="C77" s="143" t="s">
        <v>32</v>
      </c>
      <c r="D77" s="146" t="s">
        <v>43</v>
      </c>
      <c r="E77" s="147" t="s">
        <v>77</v>
      </c>
      <c r="F77" s="143" t="n">
        <v>23</v>
      </c>
      <c r="G77" s="144"/>
      <c r="H77" s="144"/>
      <c r="I77" s="136" t="n">
        <f aca="false">IF($F77&gt;0,J77+K77+L77+M77+N77+O77+Q77+S77+U77+W77+Y77+Z77+AB77+AC77+AD77+AE77,SUMIF($CN$8:$CN$485,$CN77,$AU$8:$AU$485))</f>
        <v>10724206.51</v>
      </c>
      <c r="J77" s="57" t="n">
        <v>148547.61</v>
      </c>
      <c r="K77" s="57"/>
      <c r="L77" s="57" t="n">
        <v>393249.16</v>
      </c>
      <c r="M77" s="57"/>
      <c r="N77" s="57"/>
      <c r="O77" s="57"/>
      <c r="P77" s="58"/>
      <c r="Q77" s="57"/>
      <c r="R77" s="57" t="n">
        <v>278.66</v>
      </c>
      <c r="S77" s="57" t="n">
        <v>4358398.44</v>
      </c>
      <c r="T77" s="57"/>
      <c r="U77" s="57"/>
      <c r="V77" s="57" t="n">
        <v>86</v>
      </c>
      <c r="W77" s="57" t="n">
        <v>364317.5</v>
      </c>
      <c r="X77" s="57" t="n">
        <v>480.76</v>
      </c>
      <c r="Y77" s="57" t="n">
        <v>4549133.8</v>
      </c>
      <c r="Z77" s="57"/>
      <c r="AA77" s="57"/>
      <c r="AB77" s="57"/>
      <c r="AC77" s="137" t="n">
        <v>910560</v>
      </c>
      <c r="AD77" s="137"/>
      <c r="AE77" s="57"/>
      <c r="AF77" s="138"/>
      <c r="AM77" s="141"/>
    </row>
    <row r="78" s="139" customFormat="true" ht="33.75" hidden="false" customHeight="true" outlineLevel="0" collapsed="false">
      <c r="A78" s="135" t="n">
        <v>65</v>
      </c>
      <c r="B78" s="143" t="s">
        <v>31</v>
      </c>
      <c r="C78" s="143" t="s">
        <v>32</v>
      </c>
      <c r="D78" s="146" t="s">
        <v>43</v>
      </c>
      <c r="E78" s="149" t="s">
        <v>77</v>
      </c>
      <c r="F78" s="143" t="n">
        <v>45</v>
      </c>
      <c r="G78" s="144"/>
      <c r="H78" s="144"/>
      <c r="I78" s="136" t="n">
        <f aca="false">IF($F78&gt;0,J78+K78+L78+M78+N78+O78+Q78+S78+U78+W78+Y78+Z78+AB78+AC78+AD78+AE78,SUMIF($CN$8:$CN$485,$CN78,$AU$8:$AU$485))</f>
        <v>11783494.89</v>
      </c>
      <c r="J78" s="57"/>
      <c r="K78" s="57"/>
      <c r="L78" s="57"/>
      <c r="M78" s="57"/>
      <c r="N78" s="57"/>
      <c r="O78" s="57"/>
      <c r="P78" s="58"/>
      <c r="Q78" s="57"/>
      <c r="R78" s="57" t="n">
        <v>346.06</v>
      </c>
      <c r="S78" s="57" t="n">
        <v>5412572.19</v>
      </c>
      <c r="T78" s="57"/>
      <c r="U78" s="57"/>
      <c r="V78" s="57" t="n">
        <v>100</v>
      </c>
      <c r="W78" s="57" t="n">
        <v>390798</v>
      </c>
      <c r="X78" s="57" t="n">
        <v>535.76</v>
      </c>
      <c r="Y78" s="57" t="n">
        <v>5069564.7</v>
      </c>
      <c r="Z78" s="57"/>
      <c r="AA78" s="57"/>
      <c r="AB78" s="57"/>
      <c r="AC78" s="137" t="n">
        <v>910560</v>
      </c>
      <c r="AD78" s="137"/>
      <c r="AE78" s="57"/>
      <c r="AF78" s="138"/>
      <c r="AM78" s="141"/>
    </row>
    <row r="79" s="139" customFormat="true" ht="33.75" hidden="false" customHeight="true" outlineLevel="0" collapsed="false">
      <c r="A79" s="135" t="n">
        <v>66</v>
      </c>
      <c r="B79" s="143" t="s">
        <v>31</v>
      </c>
      <c r="C79" s="143" t="s">
        <v>32</v>
      </c>
      <c r="D79" s="146" t="s">
        <v>43</v>
      </c>
      <c r="E79" s="149" t="s">
        <v>77</v>
      </c>
      <c r="F79" s="143" t="n">
        <v>51</v>
      </c>
      <c r="G79" s="144"/>
      <c r="H79" s="144"/>
      <c r="I79" s="136" t="n">
        <f aca="false">IF($F79&gt;0,J79+K79+L79+M79+N79+O79+Q79+S79+U79+W79+Y79+Z79+AB79+AC79+AD79+AE79,SUMIF($CN$8:$CN$485,$CN79,$AU$8:$AU$485))</f>
        <v>6199362.21</v>
      </c>
      <c r="J79" s="57"/>
      <c r="K79" s="57"/>
      <c r="L79" s="57"/>
      <c r="M79" s="57"/>
      <c r="N79" s="57"/>
      <c r="O79" s="57"/>
      <c r="P79" s="58"/>
      <c r="Q79" s="57"/>
      <c r="R79" s="57" t="n">
        <v>381.81</v>
      </c>
      <c r="S79" s="57" t="n">
        <v>5971722.21</v>
      </c>
      <c r="T79" s="57"/>
      <c r="U79" s="57"/>
      <c r="V79" s="57"/>
      <c r="W79" s="57"/>
      <c r="X79" s="57"/>
      <c r="Y79" s="57"/>
      <c r="Z79" s="57"/>
      <c r="AA79" s="57"/>
      <c r="AB79" s="57"/>
      <c r="AC79" s="137" t="n">
        <v>227640</v>
      </c>
      <c r="AD79" s="137"/>
      <c r="AE79" s="57"/>
      <c r="AF79" s="138"/>
      <c r="AM79" s="141"/>
    </row>
    <row r="80" s="139" customFormat="true" ht="33.75" hidden="false" customHeight="true" outlineLevel="0" collapsed="false">
      <c r="A80" s="135" t="n">
        <v>67</v>
      </c>
      <c r="B80" s="143" t="s">
        <v>31</v>
      </c>
      <c r="C80" s="143" t="s">
        <v>32</v>
      </c>
      <c r="D80" s="146" t="s">
        <v>43</v>
      </c>
      <c r="E80" s="147" t="s">
        <v>77</v>
      </c>
      <c r="F80" s="143" t="n">
        <v>7</v>
      </c>
      <c r="G80" s="144"/>
      <c r="H80" s="144"/>
      <c r="I80" s="136" t="n">
        <f aca="false">IF($F80&gt;0,J80+K80+L80+M80+N80+O80+Q80+S80+U80+W80+Y80+Z80+AB80+AC80+AD80+AE80,SUMIF($CN$8:$CN$485,$CN80,$AU$8:$AU$485))</f>
        <v>23687813.35</v>
      </c>
      <c r="J80" s="57"/>
      <c r="K80" s="57"/>
      <c r="L80" s="57"/>
      <c r="M80" s="57"/>
      <c r="N80" s="57"/>
      <c r="O80" s="57"/>
      <c r="P80" s="58"/>
      <c r="Q80" s="57"/>
      <c r="R80" s="57"/>
      <c r="S80" s="57"/>
      <c r="T80" s="57"/>
      <c r="U80" s="57"/>
      <c r="V80" s="57"/>
      <c r="W80" s="57"/>
      <c r="X80" s="57" t="n">
        <v>2479.31</v>
      </c>
      <c r="Y80" s="57" t="n">
        <v>23460173.35</v>
      </c>
      <c r="Z80" s="57"/>
      <c r="AA80" s="57"/>
      <c r="AB80" s="57"/>
      <c r="AC80" s="137" t="n">
        <v>227640</v>
      </c>
      <c r="AD80" s="137"/>
      <c r="AE80" s="57"/>
      <c r="AF80" s="138"/>
      <c r="AM80" s="141"/>
    </row>
    <row r="81" s="139" customFormat="true" ht="33.75" hidden="false" customHeight="true" outlineLevel="0" collapsed="false">
      <c r="A81" s="135" t="n">
        <v>68</v>
      </c>
      <c r="B81" s="143" t="s">
        <v>31</v>
      </c>
      <c r="C81" s="143" t="s">
        <v>32</v>
      </c>
      <c r="D81" s="146" t="s">
        <v>43</v>
      </c>
      <c r="E81" s="147" t="s">
        <v>78</v>
      </c>
      <c r="F81" s="143" t="n">
        <v>9</v>
      </c>
      <c r="G81" s="144"/>
      <c r="H81" s="144"/>
      <c r="I81" s="136" t="n">
        <f aca="false">IF($F81&gt;0,J81+K81+L81+M81+N81+O81+Q81+S81+U81+W81+Y81+Z81+AB81+AC81+AD81+AE81,SUMIF($CN$8:$CN$485,$CN81,$AU$8:$AU$485))</f>
        <v>12875939.43</v>
      </c>
      <c r="J81" s="57" t="n">
        <v>160418.98</v>
      </c>
      <c r="K81" s="57"/>
      <c r="L81" s="57" t="n">
        <v>424676.16</v>
      </c>
      <c r="M81" s="57"/>
      <c r="N81" s="57"/>
      <c r="O81" s="57"/>
      <c r="P81" s="58"/>
      <c r="Q81" s="57"/>
      <c r="R81" s="57" t="n">
        <v>385.51</v>
      </c>
      <c r="S81" s="57" t="n">
        <v>6029592.28</v>
      </c>
      <c r="T81" s="57"/>
      <c r="U81" s="57"/>
      <c r="V81" s="57"/>
      <c r="W81" s="57"/>
      <c r="X81" s="57" t="n">
        <v>565.47</v>
      </c>
      <c r="Y81" s="57" t="n">
        <v>5350692.01</v>
      </c>
      <c r="Z81" s="57"/>
      <c r="AA81" s="57"/>
      <c r="AB81" s="57"/>
      <c r="AC81" s="137" t="n">
        <v>910560</v>
      </c>
      <c r="AD81" s="137"/>
      <c r="AE81" s="57"/>
      <c r="AF81" s="138"/>
      <c r="AM81" s="141"/>
    </row>
    <row r="82" s="139" customFormat="true" ht="33.75" hidden="false" customHeight="true" outlineLevel="0" collapsed="false">
      <c r="A82" s="135" t="n">
        <v>69</v>
      </c>
      <c r="B82" s="143" t="s">
        <v>31</v>
      </c>
      <c r="C82" s="143" t="s">
        <v>32</v>
      </c>
      <c r="D82" s="146" t="s">
        <v>43</v>
      </c>
      <c r="E82" s="147" t="s">
        <v>79</v>
      </c>
      <c r="F82" s="152" t="n">
        <v>58</v>
      </c>
      <c r="G82" s="144"/>
      <c r="H82" s="144"/>
      <c r="I82" s="136" t="n">
        <f aca="false">IF($F82&gt;0,J82+K82+L82+M82+N82+O82+Q82+S82+U82+W82+Y82+Z82+AB82+AC82+AD82+AE82,SUMIF($CN$8:$CN$485,$CN82,$AU$8:$AU$485))</f>
        <v>5267271.39</v>
      </c>
      <c r="J82" s="57"/>
      <c r="K82" s="57"/>
      <c r="L82" s="57"/>
      <c r="M82" s="57"/>
      <c r="N82" s="57"/>
      <c r="O82" s="57"/>
      <c r="P82" s="58"/>
      <c r="Q82" s="57"/>
      <c r="R82" s="57" t="n">
        <v>336.77</v>
      </c>
      <c r="S82" s="57" t="n">
        <v>5267271.39</v>
      </c>
      <c r="T82" s="57"/>
      <c r="U82" s="57"/>
      <c r="V82" s="57"/>
      <c r="W82" s="57"/>
      <c r="X82" s="57"/>
      <c r="Y82" s="57"/>
      <c r="Z82" s="57"/>
      <c r="AA82" s="57"/>
      <c r="AB82" s="57"/>
      <c r="AC82" s="137"/>
      <c r="AD82" s="137"/>
      <c r="AE82" s="57"/>
      <c r="AF82" s="138"/>
      <c r="AM82" s="141"/>
    </row>
    <row r="83" s="139" customFormat="true" ht="33.75" hidden="false" customHeight="true" outlineLevel="0" collapsed="false">
      <c r="A83" s="135" t="n">
        <v>70</v>
      </c>
      <c r="B83" s="143" t="s">
        <v>31</v>
      </c>
      <c r="C83" s="143" t="s">
        <v>32</v>
      </c>
      <c r="D83" s="146" t="s">
        <v>43</v>
      </c>
      <c r="E83" s="147" t="s">
        <v>79</v>
      </c>
      <c r="F83" s="143" t="n">
        <v>72</v>
      </c>
      <c r="G83" s="144"/>
      <c r="H83" s="144"/>
      <c r="I83" s="136" t="n">
        <f aca="false">IF($F83&gt;0,J83+K83+L83+M83+N83+O83+Q83+S83+U83+W83+Y83+Z83+AB83+AC83+AD83+AE83,SUMIF($CN$8:$CN$485,$CN83,$AU$8:$AU$485))</f>
        <v>19186800</v>
      </c>
      <c r="J83" s="57"/>
      <c r="K83" s="57"/>
      <c r="L83" s="57"/>
      <c r="M83" s="57"/>
      <c r="N83" s="57"/>
      <c r="O83" s="57"/>
      <c r="P83" s="58" t="n">
        <v>3</v>
      </c>
      <c r="Q83" s="57" t="n">
        <v>19186800</v>
      </c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137"/>
      <c r="AD83" s="137"/>
      <c r="AE83" s="57"/>
      <c r="AF83" s="138"/>
      <c r="AM83" s="141"/>
    </row>
    <row r="84" s="139" customFormat="true" ht="33.75" hidden="false" customHeight="true" outlineLevel="0" collapsed="false">
      <c r="A84" s="135" t="n">
        <v>71</v>
      </c>
      <c r="B84" s="153" t="s">
        <v>31</v>
      </c>
      <c r="C84" s="153" t="s">
        <v>32</v>
      </c>
      <c r="D84" s="154" t="s">
        <v>43</v>
      </c>
      <c r="E84" s="151" t="s">
        <v>80</v>
      </c>
      <c r="F84" s="153" t="n">
        <v>18</v>
      </c>
      <c r="G84" s="155" t="n">
        <v>1</v>
      </c>
      <c r="H84" s="155"/>
      <c r="I84" s="156" t="n">
        <f aca="false">IF($F84&gt;0,J84+K84+L84+M84+N84+O84+Q84+S84+U84+W84+Y84+Z84+AB84+AC84+AD84+AE84,SUMIF($CN$8:$CN$485,$CN84,$AU$8:$AU$485))</f>
        <v>928782.28</v>
      </c>
      <c r="J84" s="157" t="n">
        <v>236751.14</v>
      </c>
      <c r="K84" s="157" t="n">
        <v>236751.14</v>
      </c>
      <c r="L84" s="157"/>
      <c r="M84" s="157"/>
      <c r="N84" s="157"/>
      <c r="O84" s="157"/>
      <c r="P84" s="158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9" t="n">
        <v>455280</v>
      </c>
      <c r="AD84" s="159"/>
      <c r="AE84" s="157"/>
      <c r="AF84" s="138"/>
      <c r="AM84" s="141"/>
    </row>
    <row r="85" s="139" customFormat="true" ht="33.75" hidden="false" customHeight="true" outlineLevel="0" collapsed="false">
      <c r="A85" s="135" t="n">
        <v>72</v>
      </c>
      <c r="B85" s="143" t="s">
        <v>31</v>
      </c>
      <c r="C85" s="143" t="s">
        <v>32</v>
      </c>
      <c r="D85" s="146" t="s">
        <v>43</v>
      </c>
      <c r="E85" s="147" t="s">
        <v>81</v>
      </c>
      <c r="F85" s="143" t="n">
        <v>119</v>
      </c>
      <c r="G85" s="144"/>
      <c r="H85" s="144"/>
      <c r="I85" s="136" t="n">
        <f aca="false">IF($F85&gt;0,J85+K85+L85+M85+N85+O85+Q85+S85+U85+W85+Y85+Z85+AB85+AC85+AD85+AE85,SUMIF($CN$8:$CN$485,$CN85,$AU$8:$AU$485))</f>
        <v>910560</v>
      </c>
      <c r="J85" s="57"/>
      <c r="K85" s="57"/>
      <c r="L85" s="57"/>
      <c r="M85" s="57"/>
      <c r="N85" s="57"/>
      <c r="O85" s="57"/>
      <c r="P85" s="58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137" t="n">
        <v>910560</v>
      </c>
      <c r="AD85" s="137"/>
      <c r="AE85" s="57"/>
      <c r="AF85" s="138"/>
      <c r="AM85" s="141"/>
    </row>
    <row r="86" s="139" customFormat="true" ht="33.75" hidden="false" customHeight="true" outlineLevel="0" collapsed="false">
      <c r="A86" s="135" t="n">
        <v>73</v>
      </c>
      <c r="B86" s="143" t="s">
        <v>31</v>
      </c>
      <c r="C86" s="143" t="s">
        <v>32</v>
      </c>
      <c r="D86" s="146" t="s">
        <v>43</v>
      </c>
      <c r="E86" s="147" t="s">
        <v>81</v>
      </c>
      <c r="F86" s="143" t="n">
        <v>154</v>
      </c>
      <c r="G86" s="144"/>
      <c r="H86" s="144"/>
      <c r="I86" s="136" t="n">
        <f aca="false">IF($F86&gt;0,J86+K86+L86+M86+N86+O86+Q86+S86+U86+W86+Y86+Z86+AB86+AC86+AD86+AE86,SUMIF($CN$8:$CN$485,$CN86,$AU$8:$AU$485))</f>
        <v>910560</v>
      </c>
      <c r="J86" s="57"/>
      <c r="K86" s="57"/>
      <c r="L86" s="57"/>
      <c r="M86" s="57"/>
      <c r="N86" s="57"/>
      <c r="O86" s="57"/>
      <c r="P86" s="58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137" t="n">
        <v>910560</v>
      </c>
      <c r="AD86" s="137"/>
      <c r="AE86" s="57"/>
      <c r="AF86" s="138"/>
      <c r="AM86" s="141"/>
    </row>
    <row r="87" s="139" customFormat="true" ht="33.75" hidden="false" customHeight="true" outlineLevel="0" collapsed="false">
      <c r="A87" s="135" t="n">
        <v>74</v>
      </c>
      <c r="B87" s="143" t="s">
        <v>31</v>
      </c>
      <c r="C87" s="143" t="s">
        <v>32</v>
      </c>
      <c r="D87" s="146" t="s">
        <v>43</v>
      </c>
      <c r="E87" s="147" t="s">
        <v>81</v>
      </c>
      <c r="F87" s="143" t="n">
        <v>160</v>
      </c>
      <c r="G87" s="144"/>
      <c r="H87" s="144"/>
      <c r="I87" s="136" t="n">
        <f aca="false">IF($F87&gt;0,J87+K87+L87+M87+N87+O87+Q87+S87+U87+W87+Y87+Z87+AB87+AC87+AD87+AE87,SUMIF($CN$8:$CN$485,$CN87,$AU$8:$AU$485))</f>
        <v>12791200</v>
      </c>
      <c r="J87" s="57"/>
      <c r="K87" s="57"/>
      <c r="L87" s="57"/>
      <c r="M87" s="57"/>
      <c r="N87" s="57"/>
      <c r="O87" s="57"/>
      <c r="P87" s="58" t="n">
        <v>2</v>
      </c>
      <c r="Q87" s="57" t="n">
        <v>12791200</v>
      </c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137"/>
      <c r="AD87" s="137"/>
      <c r="AE87" s="57"/>
      <c r="AF87" s="138"/>
      <c r="AM87" s="141"/>
    </row>
    <row r="88" s="139" customFormat="true" ht="33.75" hidden="false" customHeight="true" outlineLevel="0" collapsed="false">
      <c r="A88" s="135" t="n">
        <v>75</v>
      </c>
      <c r="B88" s="153" t="s">
        <v>31</v>
      </c>
      <c r="C88" s="153" t="s">
        <v>32</v>
      </c>
      <c r="D88" s="154" t="s">
        <v>43</v>
      </c>
      <c r="E88" s="147" t="s">
        <v>81</v>
      </c>
      <c r="F88" s="143" t="n">
        <v>38</v>
      </c>
      <c r="G88" s="144"/>
      <c r="H88" s="144"/>
      <c r="I88" s="136" t="n">
        <f aca="false">IF($F88&gt;0,J88+K88+L88+M88+N88+O88+Q88+S88+U88+W88+Y88+Z88+AB88+AC88+AD88+AE88,SUMIF($CN$8:$CN$485,$CN88,$AU$8:$AU$485))</f>
        <v>12791200</v>
      </c>
      <c r="J88" s="57"/>
      <c r="K88" s="57"/>
      <c r="L88" s="57"/>
      <c r="M88" s="57"/>
      <c r="N88" s="57"/>
      <c r="O88" s="57"/>
      <c r="P88" s="58" t="n">
        <v>2</v>
      </c>
      <c r="Q88" s="57" t="n">
        <v>12791200</v>
      </c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137"/>
      <c r="AD88" s="137"/>
      <c r="AE88" s="57"/>
      <c r="AF88" s="138"/>
      <c r="AM88" s="141"/>
    </row>
    <row r="89" s="139" customFormat="true" ht="33.75" hidden="false" customHeight="true" outlineLevel="0" collapsed="false">
      <c r="A89" s="135" t="n">
        <v>76</v>
      </c>
      <c r="B89" s="135" t="s">
        <v>31</v>
      </c>
      <c r="C89" s="135" t="s">
        <v>32</v>
      </c>
      <c r="D89" s="135" t="s">
        <v>43</v>
      </c>
      <c r="E89" s="147" t="s">
        <v>82</v>
      </c>
      <c r="F89" s="143" t="n">
        <v>10</v>
      </c>
      <c r="G89" s="144"/>
      <c r="H89" s="144"/>
      <c r="I89" s="136" t="n">
        <f aca="false">IF($F89&gt;0,J89+K89+L89+M89+N89+O89+Q89+S89+U89+W89+Y89+Z89+AB89+AC89+AD89+AE89,SUMIF($CN$8:$CN$485,$CN89,$AU$8:$AU$485))</f>
        <v>886058.7</v>
      </c>
      <c r="J89" s="57"/>
      <c r="K89" s="57"/>
      <c r="L89" s="57"/>
      <c r="M89" s="57"/>
      <c r="N89" s="57"/>
      <c r="O89" s="57" t="n">
        <v>886058.7</v>
      </c>
      <c r="P89" s="58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137"/>
      <c r="AD89" s="137"/>
      <c r="AE89" s="57"/>
      <c r="AF89" s="138"/>
      <c r="AM89" s="141"/>
    </row>
    <row r="90" s="139" customFormat="true" ht="33.75" hidden="false" customHeight="true" outlineLevel="0" collapsed="false">
      <c r="A90" s="135" t="n">
        <v>77</v>
      </c>
      <c r="B90" s="135" t="s">
        <v>31</v>
      </c>
      <c r="C90" s="135" t="s">
        <v>32</v>
      </c>
      <c r="D90" s="135" t="s">
        <v>43</v>
      </c>
      <c r="E90" s="147" t="s">
        <v>82</v>
      </c>
      <c r="F90" s="143" t="s">
        <v>83</v>
      </c>
      <c r="G90" s="144"/>
      <c r="H90" s="144"/>
      <c r="I90" s="136" t="n">
        <f aca="false">IF($F90&gt;0,J90+K90+L90+M90+N90+O90+Q90+S90+U90+W90+Y90+Z90+AB90+AC90+AD90+AE90,SUMIF($CN$8:$CN$485,$CN90,$AU$8:$AU$485))</f>
        <v>553882.79</v>
      </c>
      <c r="J90" s="57"/>
      <c r="K90" s="57"/>
      <c r="L90" s="57"/>
      <c r="M90" s="57"/>
      <c r="N90" s="57"/>
      <c r="O90" s="57" t="n">
        <v>326242.79</v>
      </c>
      <c r="P90" s="58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137" t="n">
        <v>227640</v>
      </c>
      <c r="AD90" s="137"/>
      <c r="AE90" s="57"/>
      <c r="AF90" s="138"/>
      <c r="AM90" s="141"/>
    </row>
    <row r="91" s="139" customFormat="true" ht="33.75" hidden="false" customHeight="true" outlineLevel="0" collapsed="false">
      <c r="A91" s="135" t="n">
        <v>78</v>
      </c>
      <c r="B91" s="135" t="s">
        <v>31</v>
      </c>
      <c r="C91" s="135" t="s">
        <v>32</v>
      </c>
      <c r="D91" s="135" t="s">
        <v>43</v>
      </c>
      <c r="E91" s="147" t="s">
        <v>82</v>
      </c>
      <c r="F91" s="152" t="n">
        <v>21</v>
      </c>
      <c r="G91" s="144"/>
      <c r="H91" s="144"/>
      <c r="I91" s="136" t="n">
        <f aca="false">IF($F91&gt;0,J91+K91+L91+M91+N91+O91+Q91+S91+U91+W91+Y91+Z91+AB91+AC91+AD91+AE91,SUMIF($CN$8:$CN$485,$CN91,$AU$8:$AU$485))</f>
        <v>633471.21</v>
      </c>
      <c r="J91" s="57"/>
      <c r="K91" s="57"/>
      <c r="L91" s="57"/>
      <c r="M91" s="57"/>
      <c r="N91" s="57"/>
      <c r="O91" s="57" t="n">
        <v>405831.21</v>
      </c>
      <c r="P91" s="58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137" t="n">
        <v>227640</v>
      </c>
      <c r="AD91" s="137"/>
      <c r="AE91" s="57"/>
      <c r="AF91" s="138"/>
      <c r="AM91" s="141"/>
    </row>
    <row r="92" s="139" customFormat="true" ht="33.75" hidden="false" customHeight="true" outlineLevel="0" collapsed="false">
      <c r="A92" s="135" t="n">
        <v>79</v>
      </c>
      <c r="B92" s="135" t="s">
        <v>31</v>
      </c>
      <c r="C92" s="135" t="s">
        <v>32</v>
      </c>
      <c r="D92" s="135" t="s">
        <v>43</v>
      </c>
      <c r="E92" s="147" t="s">
        <v>82</v>
      </c>
      <c r="F92" s="143" t="n">
        <v>22</v>
      </c>
      <c r="G92" s="144"/>
      <c r="H92" s="144"/>
      <c r="I92" s="136" t="n">
        <f aca="false">IF($F92&gt;0,J92+K92+L92+M92+N92+O92+Q92+S92+U92+W92+Y92+Z92+AB92+AC92+AD92+AE92,SUMIF($CN$8:$CN$485,$CN92,$AU$8:$AU$485))</f>
        <v>1196578.29</v>
      </c>
      <c r="J92" s="57"/>
      <c r="K92" s="57"/>
      <c r="L92" s="57"/>
      <c r="M92" s="57"/>
      <c r="N92" s="57"/>
      <c r="O92" s="57" t="n">
        <v>1196578.29</v>
      </c>
      <c r="P92" s="58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137"/>
      <c r="AD92" s="137"/>
      <c r="AE92" s="57"/>
      <c r="AF92" s="138"/>
      <c r="AM92" s="141"/>
    </row>
    <row r="93" s="139" customFormat="true" ht="33.75" hidden="false" customHeight="true" outlineLevel="0" collapsed="false">
      <c r="A93" s="135" t="n">
        <v>80</v>
      </c>
      <c r="B93" s="135" t="s">
        <v>31</v>
      </c>
      <c r="C93" s="135" t="s">
        <v>32</v>
      </c>
      <c r="D93" s="135" t="s">
        <v>43</v>
      </c>
      <c r="E93" s="147" t="s">
        <v>82</v>
      </c>
      <c r="F93" s="143" t="n">
        <v>25</v>
      </c>
      <c r="G93" s="144"/>
      <c r="H93" s="144"/>
      <c r="I93" s="136" t="n">
        <f aca="false">IF($F93&gt;0,J93+K93+L93+M93+N93+O93+Q93+S93+U93+W93+Y93+Z93+AB93+AC93+AD93+AE93,SUMIF($CN$8:$CN$485,$CN93,$AU$8:$AU$485))</f>
        <v>1283957.01</v>
      </c>
      <c r="J93" s="57"/>
      <c r="K93" s="57"/>
      <c r="L93" s="57"/>
      <c r="M93" s="57"/>
      <c r="N93" s="57"/>
      <c r="O93" s="57" t="n">
        <v>1056317.01</v>
      </c>
      <c r="P93" s="58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137" t="n">
        <v>227640</v>
      </c>
      <c r="AD93" s="137"/>
      <c r="AE93" s="57"/>
      <c r="AF93" s="138"/>
      <c r="AM93" s="141"/>
    </row>
    <row r="94" s="139" customFormat="true" ht="33.75" hidden="false" customHeight="true" outlineLevel="0" collapsed="false">
      <c r="A94" s="135" t="n">
        <v>81</v>
      </c>
      <c r="B94" s="142" t="s">
        <v>31</v>
      </c>
      <c r="C94" s="142" t="s">
        <v>32</v>
      </c>
      <c r="D94" s="142" t="s">
        <v>43</v>
      </c>
      <c r="E94" s="147" t="s">
        <v>82</v>
      </c>
      <c r="F94" s="143" t="n">
        <v>27</v>
      </c>
      <c r="G94" s="144"/>
      <c r="H94" s="144"/>
      <c r="I94" s="136" t="n">
        <f aca="false">IF($F94&gt;0,J94+K94+L94+M94+N94+O94+Q94+S94+U94+W94+Y94+Z94+AB94+AC94+AD94+AE94,SUMIF($CN$8:$CN$485,$CN94,$AU$8:$AU$485))</f>
        <v>1907014.33</v>
      </c>
      <c r="J94" s="57"/>
      <c r="K94" s="57"/>
      <c r="L94" s="57"/>
      <c r="M94" s="57"/>
      <c r="N94" s="57"/>
      <c r="O94" s="57" t="n">
        <v>1679374.33</v>
      </c>
      <c r="P94" s="58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137" t="n">
        <v>227640</v>
      </c>
      <c r="AD94" s="137"/>
      <c r="AE94" s="57"/>
      <c r="AF94" s="138"/>
      <c r="AM94" s="141"/>
    </row>
    <row r="95" s="139" customFormat="true" ht="33.75" hidden="false" customHeight="true" outlineLevel="0" collapsed="false">
      <c r="A95" s="135" t="n">
        <v>82</v>
      </c>
      <c r="B95" s="142" t="s">
        <v>31</v>
      </c>
      <c r="C95" s="142" t="s">
        <v>32</v>
      </c>
      <c r="D95" s="142" t="s">
        <v>43</v>
      </c>
      <c r="E95" s="147" t="s">
        <v>82</v>
      </c>
      <c r="F95" s="143" t="n">
        <v>29</v>
      </c>
      <c r="G95" s="144"/>
      <c r="H95" s="144"/>
      <c r="I95" s="136" t="n">
        <f aca="false">IF($F95&gt;0,J95+K95+L95+M95+N95+O95+Q95+S95+U95+W95+Y95+Z95+AB95+AC95+AD95+AE95,SUMIF($CN$8:$CN$485,$CN95,$AU$8:$AU$485))</f>
        <v>2037228.67</v>
      </c>
      <c r="J95" s="57"/>
      <c r="K95" s="57"/>
      <c r="L95" s="57"/>
      <c r="M95" s="57"/>
      <c r="N95" s="57"/>
      <c r="O95" s="57" t="n">
        <v>2037228.67</v>
      </c>
      <c r="P95" s="58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137"/>
      <c r="AD95" s="137"/>
      <c r="AE95" s="57"/>
      <c r="AF95" s="138"/>
      <c r="AM95" s="141"/>
    </row>
    <row r="96" s="139" customFormat="true" ht="33.75" hidden="false" customHeight="true" outlineLevel="0" collapsed="false">
      <c r="A96" s="135" t="n">
        <v>83</v>
      </c>
      <c r="B96" s="135" t="s">
        <v>31</v>
      </c>
      <c r="C96" s="135" t="s">
        <v>32</v>
      </c>
      <c r="D96" s="135" t="s">
        <v>43</v>
      </c>
      <c r="E96" s="147" t="s">
        <v>82</v>
      </c>
      <c r="F96" s="143" t="s">
        <v>84</v>
      </c>
      <c r="G96" s="144"/>
      <c r="H96" s="144"/>
      <c r="I96" s="136" t="n">
        <f aca="false">IF($F96&gt;0,J96+K96+L96+M96+N96+O96+Q96+S96+U96+W96+Y96+Z96+AB96+AC96+AD96+AE96,SUMIF($CN$8:$CN$485,$CN96,$AU$8:$AU$485))</f>
        <v>10120972.41</v>
      </c>
      <c r="J96" s="57"/>
      <c r="K96" s="57"/>
      <c r="L96" s="57"/>
      <c r="M96" s="57"/>
      <c r="N96" s="57"/>
      <c r="O96" s="57" t="n">
        <v>1184285.94</v>
      </c>
      <c r="P96" s="58"/>
      <c r="Q96" s="57"/>
      <c r="R96" s="57" t="n">
        <v>542.27</v>
      </c>
      <c r="S96" s="57" t="n">
        <v>8481406.47</v>
      </c>
      <c r="T96" s="57"/>
      <c r="U96" s="57"/>
      <c r="V96" s="57"/>
      <c r="W96" s="57"/>
      <c r="X96" s="57"/>
      <c r="Y96" s="57"/>
      <c r="Z96" s="57"/>
      <c r="AA96" s="57"/>
      <c r="AB96" s="57"/>
      <c r="AC96" s="137" t="n">
        <v>455280</v>
      </c>
      <c r="AD96" s="137"/>
      <c r="AE96" s="57"/>
      <c r="AF96" s="138"/>
      <c r="AM96" s="141"/>
    </row>
    <row r="97" s="139" customFormat="true" ht="33.75" hidden="false" customHeight="true" outlineLevel="0" collapsed="false">
      <c r="A97" s="135" t="n">
        <v>84</v>
      </c>
      <c r="B97" s="135" t="s">
        <v>31</v>
      </c>
      <c r="C97" s="135" t="s">
        <v>32</v>
      </c>
      <c r="D97" s="135" t="s">
        <v>43</v>
      </c>
      <c r="E97" s="147" t="s">
        <v>85</v>
      </c>
      <c r="F97" s="143" t="n">
        <v>13</v>
      </c>
      <c r="G97" s="144"/>
      <c r="H97" s="144"/>
      <c r="I97" s="136" t="n">
        <f aca="false">IF($F97&gt;0,J97+K97+L97+M97+N97+O97+Q97+S97+U97+W97+Y97+Z97+AB97+AC97+AD97+AE97,SUMIF($CN$8:$CN$485,$CN97,$AU$8:$AU$485))</f>
        <v>6839061.11</v>
      </c>
      <c r="J97" s="57"/>
      <c r="K97" s="57"/>
      <c r="L97" s="57"/>
      <c r="M97" s="57"/>
      <c r="N97" s="57"/>
      <c r="O97" s="57"/>
      <c r="P97" s="58"/>
      <c r="Q97" s="57"/>
      <c r="R97" s="57" t="n">
        <v>422.71</v>
      </c>
      <c r="S97" s="57" t="n">
        <v>6611421.11</v>
      </c>
      <c r="T97" s="57"/>
      <c r="U97" s="57"/>
      <c r="V97" s="57"/>
      <c r="W97" s="57"/>
      <c r="X97" s="57"/>
      <c r="Y97" s="57"/>
      <c r="Z97" s="57"/>
      <c r="AA97" s="57"/>
      <c r="AB97" s="57"/>
      <c r="AC97" s="137" t="n">
        <v>227640</v>
      </c>
      <c r="AD97" s="137"/>
      <c r="AE97" s="57"/>
      <c r="AF97" s="138"/>
      <c r="AM97" s="141"/>
    </row>
    <row r="98" s="139" customFormat="true" ht="33.75" hidden="false" customHeight="true" outlineLevel="0" collapsed="false">
      <c r="A98" s="135" t="n">
        <v>85</v>
      </c>
      <c r="B98" s="135" t="s">
        <v>31</v>
      </c>
      <c r="C98" s="135" t="s">
        <v>32</v>
      </c>
      <c r="D98" s="135" t="s">
        <v>43</v>
      </c>
      <c r="E98" s="147" t="s">
        <v>85</v>
      </c>
      <c r="F98" s="143" t="n">
        <v>49</v>
      </c>
      <c r="G98" s="144"/>
      <c r="H98" s="144"/>
      <c r="I98" s="136" t="n">
        <f aca="false">IF($F98&gt;0,J98+K98+L98+M98+N98+O98+Q98+S98+U98+W98+Y98+Z98+AB98+AC98+AD98+AE98,SUMIF($CN$8:$CN$485,$CN98,$AU$8:$AU$485))</f>
        <v>986619.66</v>
      </c>
      <c r="J98" s="57" t="n">
        <v>145680.52</v>
      </c>
      <c r="K98" s="57"/>
      <c r="L98" s="57" t="n">
        <v>385659.14</v>
      </c>
      <c r="M98" s="57"/>
      <c r="N98" s="57"/>
      <c r="O98" s="57"/>
      <c r="P98" s="58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137" t="n">
        <v>455280</v>
      </c>
      <c r="AD98" s="137"/>
      <c r="AE98" s="57"/>
      <c r="AF98" s="138"/>
      <c r="AM98" s="141"/>
    </row>
    <row r="99" s="139" customFormat="true" ht="33.75" hidden="false" customHeight="true" outlineLevel="0" collapsed="false">
      <c r="A99" s="135" t="n">
        <v>86</v>
      </c>
      <c r="B99" s="143" t="s">
        <v>31</v>
      </c>
      <c r="C99" s="143" t="s">
        <v>32</v>
      </c>
      <c r="D99" s="143" t="s">
        <v>43</v>
      </c>
      <c r="E99" s="147" t="s">
        <v>86</v>
      </c>
      <c r="F99" s="143" t="n">
        <v>11</v>
      </c>
      <c r="G99" s="144"/>
      <c r="H99" s="144"/>
      <c r="I99" s="136" t="n">
        <f aca="false">IF($F99&gt;0,J99+K99+L99+M99+N99+O99+Q99+S99+U99+W99+Y99+Z99+AB99+AC99+AD99+AE99,SUMIF($CN$8:$CN$485,$CN99,$AU$8:$AU$485))</f>
        <v>18807217.62</v>
      </c>
      <c r="J99" s="57"/>
      <c r="K99" s="57"/>
      <c r="L99" s="57"/>
      <c r="M99" s="57"/>
      <c r="N99" s="57"/>
      <c r="O99" s="57"/>
      <c r="P99" s="58"/>
      <c r="Q99" s="57"/>
      <c r="R99" s="57" t="n">
        <v>1187.91</v>
      </c>
      <c r="S99" s="57" t="n">
        <v>18579577.62</v>
      </c>
      <c r="T99" s="57"/>
      <c r="U99" s="57"/>
      <c r="V99" s="57"/>
      <c r="W99" s="57"/>
      <c r="X99" s="57"/>
      <c r="Y99" s="57"/>
      <c r="Z99" s="57"/>
      <c r="AA99" s="57"/>
      <c r="AB99" s="57"/>
      <c r="AC99" s="137" t="n">
        <v>227640</v>
      </c>
      <c r="AD99" s="137"/>
      <c r="AE99" s="57"/>
      <c r="AF99" s="138"/>
      <c r="AM99" s="141"/>
    </row>
    <row r="100" s="139" customFormat="true" ht="33.75" hidden="false" customHeight="true" outlineLevel="0" collapsed="false">
      <c r="A100" s="135" t="n">
        <v>87</v>
      </c>
      <c r="B100" s="143" t="s">
        <v>31</v>
      </c>
      <c r="C100" s="143" t="s">
        <v>32</v>
      </c>
      <c r="D100" s="143" t="s">
        <v>43</v>
      </c>
      <c r="E100" s="147" t="s">
        <v>86</v>
      </c>
      <c r="F100" s="143" t="n">
        <v>35</v>
      </c>
      <c r="G100" s="144"/>
      <c r="H100" s="144"/>
      <c r="I100" s="136" t="n">
        <f aca="false">IF($F100&gt;0,J100+K100+L100+M100+N100+O100+Q100+S100+U100+W100+Y100+Z100+AB100+AC100+AD100+AE100,SUMIF($CN$8:$CN$485,$CN100,$AU$8:$AU$485))</f>
        <v>6395600</v>
      </c>
      <c r="J100" s="57"/>
      <c r="K100" s="57"/>
      <c r="L100" s="57"/>
      <c r="M100" s="57"/>
      <c r="N100" s="57"/>
      <c r="O100" s="57"/>
      <c r="P100" s="58" t="n">
        <v>1</v>
      </c>
      <c r="Q100" s="57" t="n">
        <v>6395600</v>
      </c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137"/>
      <c r="AD100" s="137"/>
      <c r="AE100" s="57"/>
      <c r="AF100" s="138"/>
      <c r="AM100" s="141"/>
    </row>
    <row r="101" s="139" customFormat="true" ht="33.75" hidden="false" customHeight="true" outlineLevel="0" collapsed="false">
      <c r="A101" s="135" t="n">
        <v>88</v>
      </c>
      <c r="B101" s="143" t="s">
        <v>31</v>
      </c>
      <c r="C101" s="143" t="s">
        <v>32</v>
      </c>
      <c r="D101" s="143" t="s">
        <v>43</v>
      </c>
      <c r="E101" s="147" t="s">
        <v>87</v>
      </c>
      <c r="F101" s="143" t="n">
        <v>54</v>
      </c>
      <c r="G101" s="144"/>
      <c r="H101" s="144"/>
      <c r="I101" s="136" t="n">
        <f aca="false">IF($F101&gt;0,J101+K101+L101+M101+N101+O101+Q101+S101+U101+W101+Y101+Z101+AB101+AC101+AD101+AE101,SUMIF($CN$8:$CN$485,$CN101,$AU$8:$AU$485))</f>
        <v>2537210.58</v>
      </c>
      <c r="J101" s="57" t="n">
        <v>1268605.29</v>
      </c>
      <c r="K101" s="57" t="n">
        <v>1268605.29</v>
      </c>
      <c r="L101" s="57"/>
      <c r="M101" s="57"/>
      <c r="N101" s="57"/>
      <c r="O101" s="57"/>
      <c r="P101" s="58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137"/>
      <c r="AD101" s="137"/>
      <c r="AE101" s="57"/>
      <c r="AF101" s="138"/>
      <c r="AM101" s="141"/>
    </row>
    <row r="102" s="139" customFormat="true" ht="33.75" hidden="false" customHeight="true" outlineLevel="0" collapsed="false">
      <c r="A102" s="135" t="n">
        <v>89</v>
      </c>
      <c r="B102" s="143" t="s">
        <v>31</v>
      </c>
      <c r="C102" s="143" t="s">
        <v>32</v>
      </c>
      <c r="D102" s="143" t="s">
        <v>43</v>
      </c>
      <c r="E102" s="147" t="s">
        <v>87</v>
      </c>
      <c r="F102" s="143" t="n">
        <v>56</v>
      </c>
      <c r="G102" s="144"/>
      <c r="H102" s="144"/>
      <c r="I102" s="136" t="n">
        <f aca="false">IF($F102&gt;0,J102+K102+L102+M102+N102+O102+Q102+S102+U102+W102+Y102+Z102+AB102+AC102+AD102+AE102,SUMIF($CN$8:$CN$485,$CN102,$AU$8:$AU$485))</f>
        <v>1855384.6</v>
      </c>
      <c r="J102" s="57" t="n">
        <v>927692.3</v>
      </c>
      <c r="K102" s="57" t="n">
        <v>927692.3</v>
      </c>
      <c r="L102" s="57"/>
      <c r="M102" s="57"/>
      <c r="N102" s="57"/>
      <c r="O102" s="57"/>
      <c r="P102" s="58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137"/>
      <c r="AD102" s="137"/>
      <c r="AE102" s="57"/>
      <c r="AF102" s="138"/>
      <c r="AM102" s="141"/>
    </row>
    <row r="103" s="139" customFormat="true" ht="33.75" hidden="false" customHeight="true" outlineLevel="0" collapsed="false">
      <c r="A103" s="135" t="n">
        <v>90</v>
      </c>
      <c r="B103" s="143" t="s">
        <v>31</v>
      </c>
      <c r="C103" s="143" t="s">
        <v>32</v>
      </c>
      <c r="D103" s="143" t="s">
        <v>43</v>
      </c>
      <c r="E103" s="147" t="s">
        <v>87</v>
      </c>
      <c r="F103" s="143" t="n">
        <v>58</v>
      </c>
      <c r="G103" s="144"/>
      <c r="H103" s="144"/>
      <c r="I103" s="136" t="n">
        <f aca="false">IF($F103&gt;0,J103+K103+L103+M103+N103+O103+Q103+S103+U103+W103+Y103+Z103+AB103+AC103+AD103+AE103,SUMIF($CN$8:$CN$485,$CN103,$AU$8:$AU$485))</f>
        <v>1731179.74</v>
      </c>
      <c r="J103" s="57" t="n">
        <v>865589.87</v>
      </c>
      <c r="K103" s="57" t="n">
        <v>865589.87</v>
      </c>
      <c r="L103" s="57"/>
      <c r="M103" s="57"/>
      <c r="N103" s="57"/>
      <c r="O103" s="57"/>
      <c r="P103" s="58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137"/>
      <c r="AD103" s="137"/>
      <c r="AE103" s="57"/>
      <c r="AF103" s="138"/>
      <c r="AM103" s="141"/>
    </row>
    <row r="104" s="139" customFormat="true" ht="33.75" hidden="false" customHeight="true" outlineLevel="0" collapsed="false">
      <c r="A104" s="135" t="n">
        <v>91</v>
      </c>
      <c r="B104" s="143" t="s">
        <v>31</v>
      </c>
      <c r="C104" s="143" t="s">
        <v>32</v>
      </c>
      <c r="D104" s="143" t="s">
        <v>43</v>
      </c>
      <c r="E104" s="147" t="s">
        <v>88</v>
      </c>
      <c r="F104" s="143" t="n">
        <v>3</v>
      </c>
      <c r="G104" s="144"/>
      <c r="H104" s="144"/>
      <c r="I104" s="136" t="n">
        <f aca="false">IF($F104&gt;0,J104+K104+L104+M104+N104+O104+Q104+S104+U104+W104+Y104+Z104+AB104+AC104+AD104+AE104,SUMIF($CN$8:$CN$485,$CN104,$AU$8:$AU$485))</f>
        <v>11237524.25</v>
      </c>
      <c r="J104" s="57" t="n">
        <v>129532.87</v>
      </c>
      <c r="K104" s="57"/>
      <c r="L104" s="57" t="n">
        <v>342911.55</v>
      </c>
      <c r="M104" s="57"/>
      <c r="N104" s="57"/>
      <c r="O104" s="57"/>
      <c r="P104" s="58"/>
      <c r="Q104" s="57"/>
      <c r="R104" s="57" t="n">
        <v>207.52</v>
      </c>
      <c r="S104" s="57" t="n">
        <v>3245729.01</v>
      </c>
      <c r="T104" s="57"/>
      <c r="U104" s="57"/>
      <c r="V104" s="57" t="n">
        <v>170</v>
      </c>
      <c r="W104" s="57" t="n">
        <v>720162.5</v>
      </c>
      <c r="X104" s="57" t="n">
        <v>622.32</v>
      </c>
      <c r="Y104" s="57" t="n">
        <v>5888628.32</v>
      </c>
      <c r="Z104" s="57"/>
      <c r="AA104" s="57"/>
      <c r="AB104" s="57"/>
      <c r="AC104" s="137" t="n">
        <v>910560</v>
      </c>
      <c r="AD104" s="137"/>
      <c r="AE104" s="57"/>
      <c r="AF104" s="138"/>
      <c r="AM104" s="141"/>
    </row>
    <row r="105" s="139" customFormat="true" ht="33.75" hidden="false" customHeight="true" outlineLevel="0" collapsed="false">
      <c r="A105" s="135" t="n">
        <v>92</v>
      </c>
      <c r="B105" s="143" t="s">
        <v>31</v>
      </c>
      <c r="C105" s="143" t="s">
        <v>32</v>
      </c>
      <c r="D105" s="143" t="s">
        <v>43</v>
      </c>
      <c r="E105" s="147" t="s">
        <v>88</v>
      </c>
      <c r="F105" s="143" t="n">
        <v>5</v>
      </c>
      <c r="G105" s="144"/>
      <c r="H105" s="144"/>
      <c r="I105" s="136" t="n">
        <f aca="false">IF($F105&gt;0,J105+K105+L105+M105+N105+O105+Q105+S105+U105+W105+Y105+Z105+AB105+AC105+AD105+AE105,SUMIF($CN$8:$CN$485,$CN105,$AU$8:$AU$485))</f>
        <v>6790538.32</v>
      </c>
      <c r="J105" s="57"/>
      <c r="K105" s="57"/>
      <c r="L105" s="57"/>
      <c r="M105" s="57"/>
      <c r="N105" s="57"/>
      <c r="O105" s="57"/>
      <c r="P105" s="58"/>
      <c r="Q105" s="57"/>
      <c r="R105" s="57" t="n">
        <v>180.05</v>
      </c>
      <c r="S105" s="57" t="n">
        <v>2816082.82</v>
      </c>
      <c r="T105" s="57"/>
      <c r="U105" s="57"/>
      <c r="V105" s="57" t="n">
        <v>75</v>
      </c>
      <c r="W105" s="57" t="n">
        <v>317718.75</v>
      </c>
      <c r="X105" s="57" t="n">
        <v>386.45</v>
      </c>
      <c r="Y105" s="57" t="n">
        <v>3656736.75</v>
      </c>
      <c r="Z105" s="57"/>
      <c r="AA105" s="57"/>
      <c r="AB105" s="57"/>
      <c r="AC105" s="137"/>
      <c r="AD105" s="137"/>
      <c r="AE105" s="57"/>
      <c r="AF105" s="138"/>
      <c r="AM105" s="141"/>
    </row>
    <row r="106" s="139" customFormat="true" ht="33.75" hidden="false" customHeight="true" outlineLevel="0" collapsed="false">
      <c r="A106" s="135" t="n">
        <v>93</v>
      </c>
      <c r="B106" s="143" t="s">
        <v>31</v>
      </c>
      <c r="C106" s="143" t="s">
        <v>32</v>
      </c>
      <c r="D106" s="143" t="s">
        <v>43</v>
      </c>
      <c r="E106" s="147" t="s">
        <v>89</v>
      </c>
      <c r="F106" s="143" t="n">
        <v>3</v>
      </c>
      <c r="G106" s="144"/>
      <c r="H106" s="144"/>
      <c r="I106" s="136" t="n">
        <f aca="false">IF($F106&gt;0,J106+K106+L106+M106+N106+O106+Q106+S106+U106+W106+Y106+Z106+AB106+AC106+AD106+AE106,SUMIF($CN$8:$CN$485,$CN106,$AU$8:$AU$485))</f>
        <v>15565485.31</v>
      </c>
      <c r="J106" s="57"/>
      <c r="K106" s="57"/>
      <c r="L106" s="57"/>
      <c r="M106" s="57"/>
      <c r="N106" s="57"/>
      <c r="O106" s="57"/>
      <c r="P106" s="58"/>
      <c r="Q106" s="57"/>
      <c r="R106" s="57" t="n">
        <v>995.2</v>
      </c>
      <c r="S106" s="57" t="n">
        <v>15565485.31</v>
      </c>
      <c r="T106" s="57"/>
      <c r="U106" s="57"/>
      <c r="V106" s="57"/>
      <c r="W106" s="57"/>
      <c r="X106" s="57"/>
      <c r="Y106" s="57"/>
      <c r="Z106" s="57"/>
      <c r="AA106" s="57"/>
      <c r="AB106" s="57"/>
      <c r="AC106" s="137"/>
      <c r="AD106" s="137"/>
      <c r="AE106" s="57"/>
      <c r="AF106" s="138"/>
      <c r="AM106" s="141"/>
    </row>
    <row r="107" s="139" customFormat="true" ht="33.75" hidden="false" customHeight="true" outlineLevel="0" collapsed="false">
      <c r="A107" s="135" t="n">
        <v>94</v>
      </c>
      <c r="B107" s="143" t="s">
        <v>31</v>
      </c>
      <c r="C107" s="143" t="s">
        <v>32</v>
      </c>
      <c r="D107" s="143" t="s">
        <v>43</v>
      </c>
      <c r="E107" s="147" t="s">
        <v>90</v>
      </c>
      <c r="F107" s="143" t="n">
        <v>25</v>
      </c>
      <c r="G107" s="144"/>
      <c r="H107" s="144"/>
      <c r="I107" s="136" t="n">
        <f aca="false">IF($F107&gt;0,J107+K107+L107+M107+N107+O107+Q107+S107+U107+W107+Y107+Z107+AB107+AC107+AD107+AE107,SUMIF($CN$8:$CN$485,$CN107,$AU$8:$AU$485))</f>
        <v>27676970.88</v>
      </c>
      <c r="J107" s="57" t="n">
        <v>1841427.84</v>
      </c>
      <c r="K107" s="57" t="n">
        <v>1841427.84</v>
      </c>
      <c r="L107" s="57" t="n">
        <v>4874800.32</v>
      </c>
      <c r="M107" s="57" t="n">
        <v>19119314.88</v>
      </c>
      <c r="N107" s="57"/>
      <c r="O107" s="57"/>
      <c r="P107" s="58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137"/>
      <c r="AD107" s="137"/>
      <c r="AE107" s="57"/>
      <c r="AF107" s="138"/>
      <c r="AM107" s="141"/>
    </row>
    <row r="108" s="139" customFormat="true" ht="33.75" hidden="false" customHeight="true" outlineLevel="0" collapsed="false">
      <c r="A108" s="135" t="n">
        <v>95</v>
      </c>
      <c r="B108" s="143" t="s">
        <v>31</v>
      </c>
      <c r="C108" s="143" t="s">
        <v>32</v>
      </c>
      <c r="D108" s="143" t="s">
        <v>43</v>
      </c>
      <c r="E108" s="147" t="s">
        <v>91</v>
      </c>
      <c r="F108" s="143" t="n">
        <v>13</v>
      </c>
      <c r="G108" s="144"/>
      <c r="H108" s="144"/>
      <c r="I108" s="136" t="n">
        <f aca="false">IF($F108&gt;0,J108+K108+L108+M108+N108+O108+Q108+S108+U108+W108+Y108+Z108+AB108+AC108+AD108+AE108,SUMIF($CN$8:$CN$485,$CN108,$AU$8:$AU$485))</f>
        <v>62778789.52</v>
      </c>
      <c r="J108" s="57" t="n">
        <v>1215077.3</v>
      </c>
      <c r="K108" s="57"/>
      <c r="L108" s="57" t="n">
        <v>3216666.49</v>
      </c>
      <c r="M108" s="57" t="n">
        <v>12615995.62</v>
      </c>
      <c r="N108" s="57"/>
      <c r="O108" s="57"/>
      <c r="P108" s="58"/>
      <c r="Q108" s="57"/>
      <c r="R108" s="57" t="n">
        <v>1460</v>
      </c>
      <c r="S108" s="57" t="n">
        <v>22835217.6</v>
      </c>
      <c r="T108" s="57"/>
      <c r="U108" s="57"/>
      <c r="V108" s="57" t="n">
        <v>220</v>
      </c>
      <c r="W108" s="57" t="n">
        <v>931975</v>
      </c>
      <c r="X108" s="57" t="n">
        <v>2200.89</v>
      </c>
      <c r="Y108" s="57" t="n">
        <v>20825657.51</v>
      </c>
      <c r="Z108" s="57"/>
      <c r="AA108" s="57"/>
      <c r="AB108" s="57"/>
      <c r="AC108" s="137" t="n">
        <v>1138200</v>
      </c>
      <c r="AD108" s="137"/>
      <c r="AE108" s="57"/>
      <c r="AF108" s="138"/>
      <c r="AM108" s="141"/>
    </row>
    <row r="109" s="139" customFormat="true" ht="33.75" hidden="false" customHeight="true" outlineLevel="0" collapsed="false">
      <c r="A109" s="135" t="n">
        <v>96</v>
      </c>
      <c r="B109" s="143" t="s">
        <v>92</v>
      </c>
      <c r="C109" s="143" t="s">
        <v>93</v>
      </c>
      <c r="D109" s="143" t="s">
        <v>43</v>
      </c>
      <c r="E109" s="147" t="s">
        <v>94</v>
      </c>
      <c r="F109" s="143" t="n">
        <v>6</v>
      </c>
      <c r="G109" s="144"/>
      <c r="H109" s="144"/>
      <c r="I109" s="145" t="n">
        <f aca="false">IF($F109&gt;0,J109+K109+L109+M109+N109+O109+Q109+S109+U109+W109+Y109+Z109+AB109+AC109+AD109+AE109,SUMIF($CN$8:$CN$485,$CN109,$AU$8:$AU$485))</f>
        <v>11073454.07</v>
      </c>
      <c r="J109" s="57"/>
      <c r="K109" s="57"/>
      <c r="L109" s="57"/>
      <c r="M109" s="57"/>
      <c r="N109" s="57"/>
      <c r="O109" s="57"/>
      <c r="P109" s="58"/>
      <c r="Q109" s="57"/>
      <c r="R109" s="57" t="n">
        <v>334.49</v>
      </c>
      <c r="S109" s="57" t="n">
        <v>5231610.91</v>
      </c>
      <c r="T109" s="57"/>
      <c r="U109" s="57"/>
      <c r="V109" s="57" t="n">
        <v>95</v>
      </c>
      <c r="W109" s="57" t="n">
        <v>402443.75</v>
      </c>
      <c r="X109" s="57" t="n">
        <v>526.73</v>
      </c>
      <c r="Y109" s="57" t="n">
        <v>4984119.41</v>
      </c>
      <c r="Z109" s="57"/>
      <c r="AA109" s="57"/>
      <c r="AB109" s="57"/>
      <c r="AC109" s="137" t="n">
        <v>455280</v>
      </c>
      <c r="AD109" s="137"/>
      <c r="AE109" s="57"/>
      <c r="AF109" s="138"/>
      <c r="AM109" s="141"/>
    </row>
    <row r="110" s="139" customFormat="true" ht="33.75" hidden="false" customHeight="true" outlineLevel="0" collapsed="false">
      <c r="A110" s="135" t="n">
        <v>97</v>
      </c>
      <c r="B110" s="143" t="s">
        <v>95</v>
      </c>
      <c r="C110" s="143" t="s">
        <v>96</v>
      </c>
      <c r="D110" s="143" t="s">
        <v>97</v>
      </c>
      <c r="E110" s="147" t="s">
        <v>98</v>
      </c>
      <c r="F110" s="143" t="n">
        <v>2</v>
      </c>
      <c r="G110" s="144"/>
      <c r="H110" s="144"/>
      <c r="I110" s="145" t="n">
        <f aca="false">IF($F110&gt;0,J110+K110+L110+M110+N110+O110+Q110+S110+U110+W110+Y110+Z110+AB110+AC110+AD110+AE110,SUMIF($CN$8:$CN$485,$CN110,$AU$8:$AU$485))</f>
        <v>9474112.81</v>
      </c>
      <c r="J110" s="57"/>
      <c r="K110" s="57"/>
      <c r="L110" s="57"/>
      <c r="M110" s="57"/>
      <c r="N110" s="57"/>
      <c r="O110" s="57"/>
      <c r="P110" s="58"/>
      <c r="Q110" s="57"/>
      <c r="R110" s="57" t="n">
        <v>605.74</v>
      </c>
      <c r="S110" s="57" t="n">
        <v>9474112.81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137"/>
      <c r="AD110" s="137"/>
      <c r="AE110" s="57"/>
      <c r="AF110" s="138"/>
      <c r="AM110" s="141"/>
    </row>
    <row r="111" s="139" customFormat="true" ht="33.75" hidden="false" customHeight="true" outlineLevel="0" collapsed="false">
      <c r="A111" s="135" t="n">
        <v>98</v>
      </c>
      <c r="B111" s="143" t="s">
        <v>99</v>
      </c>
      <c r="C111" s="143" t="s">
        <v>100</v>
      </c>
      <c r="D111" s="143"/>
      <c r="E111" s="147"/>
      <c r="F111" s="143" t="n">
        <v>1</v>
      </c>
      <c r="G111" s="144"/>
      <c r="H111" s="144"/>
      <c r="I111" s="145" t="n">
        <f aca="false">IF($F111&gt;0,J111+K111+L111+M111+N111+O111+Q111+S111+U111+W111+Y111+Z111+AB111+AC111+AD111+AE111,SUMIF($CN$8:$CN$485,$CN111,$AU$8:$AU$485))</f>
        <v>9297593</v>
      </c>
      <c r="J111" s="57"/>
      <c r="K111" s="57"/>
      <c r="L111" s="57"/>
      <c r="M111" s="57"/>
      <c r="N111" s="57"/>
      <c r="O111" s="57"/>
      <c r="P111" s="58"/>
      <c r="Q111" s="57"/>
      <c r="R111" s="57" t="n">
        <v>261.95</v>
      </c>
      <c r="S111" s="57" t="n">
        <v>4097044.69</v>
      </c>
      <c r="T111" s="57"/>
      <c r="U111" s="57"/>
      <c r="V111" s="57" t="n">
        <v>79</v>
      </c>
      <c r="W111" s="57" t="n">
        <v>334663.75</v>
      </c>
      <c r="X111" s="57" t="n">
        <v>466.12</v>
      </c>
      <c r="Y111" s="57" t="n">
        <v>4410604.56</v>
      </c>
      <c r="Z111" s="57"/>
      <c r="AA111" s="57"/>
      <c r="AB111" s="57"/>
      <c r="AC111" s="137" t="n">
        <v>455280</v>
      </c>
      <c r="AD111" s="137"/>
      <c r="AE111" s="57"/>
      <c r="AF111" s="138"/>
      <c r="AM111" s="141"/>
    </row>
    <row r="112" s="139" customFormat="true" ht="33.75" hidden="false" customHeight="true" outlineLevel="0" collapsed="false">
      <c r="A112" s="135" t="n">
        <v>99</v>
      </c>
      <c r="B112" s="143" t="s">
        <v>99</v>
      </c>
      <c r="C112" s="143" t="s">
        <v>100</v>
      </c>
      <c r="D112" s="143"/>
      <c r="E112" s="147"/>
      <c r="F112" s="143" t="n">
        <v>2</v>
      </c>
      <c r="G112" s="144"/>
      <c r="H112" s="144"/>
      <c r="I112" s="145" t="n">
        <f aca="false">IF($F112&gt;0,J112+K112+L112+M112+N112+O112+Q112+S112+U112+W112+Y112+Z112+AB112+AC112+AD112+AE112,SUMIF($CN$8:$CN$485,$CN112,$AU$8:$AU$485))</f>
        <v>9306991.32</v>
      </c>
      <c r="J112" s="57"/>
      <c r="K112" s="57"/>
      <c r="L112" s="57"/>
      <c r="M112" s="57"/>
      <c r="N112" s="57"/>
      <c r="O112" s="57"/>
      <c r="P112" s="58"/>
      <c r="Q112" s="57"/>
      <c r="R112" s="57" t="n">
        <v>262.6</v>
      </c>
      <c r="S112" s="57" t="n">
        <v>4100954.83</v>
      </c>
      <c r="T112" s="57"/>
      <c r="U112" s="57"/>
      <c r="V112" s="57" t="n">
        <v>79</v>
      </c>
      <c r="W112" s="57" t="n">
        <v>334663.75</v>
      </c>
      <c r="X112" s="57" t="n">
        <v>466.7</v>
      </c>
      <c r="Y112" s="57" t="n">
        <v>4416092.74</v>
      </c>
      <c r="Z112" s="57"/>
      <c r="AA112" s="57"/>
      <c r="AB112" s="57"/>
      <c r="AC112" s="137" t="n">
        <v>455280</v>
      </c>
      <c r="AD112" s="137"/>
      <c r="AE112" s="57"/>
      <c r="AF112" s="138"/>
      <c r="AM112" s="141"/>
    </row>
    <row r="113" s="139" customFormat="true" ht="33.75" hidden="false" customHeight="true" outlineLevel="0" collapsed="false">
      <c r="A113" s="135" t="n">
        <v>100</v>
      </c>
      <c r="B113" s="143" t="s">
        <v>99</v>
      </c>
      <c r="C113" s="143" t="s">
        <v>100</v>
      </c>
      <c r="D113" s="143"/>
      <c r="E113" s="147"/>
      <c r="F113" s="143" t="n">
        <v>4</v>
      </c>
      <c r="G113" s="144"/>
      <c r="H113" s="144"/>
      <c r="I113" s="145" t="n">
        <f aca="false">IF($F113&gt;0,J113+K113+L113+M113+N113+O113+Q113+S113+U113+W113+Y113+Z113+AB113+AC113+AD113+AE113,SUMIF($CN$8:$CN$485,$CN113,$AU$8:$AU$485))</f>
        <v>9598826.37</v>
      </c>
      <c r="J113" s="57" t="n">
        <v>108543.62</v>
      </c>
      <c r="K113" s="57"/>
      <c r="L113" s="57"/>
      <c r="M113" s="57"/>
      <c r="N113" s="57"/>
      <c r="O113" s="57"/>
      <c r="P113" s="58"/>
      <c r="Q113" s="57"/>
      <c r="R113" s="57" t="n">
        <v>260.85</v>
      </c>
      <c r="S113" s="57" t="n">
        <v>4079840.07</v>
      </c>
      <c r="T113" s="57"/>
      <c r="U113" s="57"/>
      <c r="V113" s="57" t="n">
        <v>77</v>
      </c>
      <c r="W113" s="57" t="n">
        <v>326191.25</v>
      </c>
      <c r="X113" s="57" t="n">
        <v>465.14</v>
      </c>
      <c r="Y113" s="57" t="n">
        <v>4401331.43</v>
      </c>
      <c r="Z113" s="57"/>
      <c r="AA113" s="57"/>
      <c r="AB113" s="57"/>
      <c r="AC113" s="137" t="n">
        <v>682920</v>
      </c>
      <c r="AD113" s="137"/>
      <c r="AE113" s="57"/>
      <c r="AF113" s="138"/>
      <c r="AM113" s="141"/>
    </row>
    <row r="114" s="139" customFormat="true" ht="33.75" hidden="false" customHeight="true" outlineLevel="0" collapsed="false">
      <c r="A114" s="160" t="s">
        <v>101</v>
      </c>
      <c r="B114" s="160"/>
      <c r="C114" s="160"/>
      <c r="D114" s="161"/>
      <c r="E114" s="161"/>
      <c r="F114" s="135"/>
      <c r="G114" s="135"/>
      <c r="H114" s="135"/>
      <c r="I114" s="162" t="n">
        <f aca="false">SUM(I14:I113)</f>
        <v>881945771.17</v>
      </c>
      <c r="J114" s="162" t="n">
        <f aca="false">SUM(J14:J113)</f>
        <v>10675058.33</v>
      </c>
      <c r="K114" s="162" t="n">
        <f aca="false">SUM(K14:K113)</f>
        <v>6299343.71</v>
      </c>
      <c r="L114" s="162" t="n">
        <f aca="false">SUM(L14:L113)</f>
        <v>18955222.68</v>
      </c>
      <c r="M114" s="162" t="n">
        <f aca="false">SUM(M14:M113)</f>
        <v>78232111.46</v>
      </c>
      <c r="N114" s="162" t="n">
        <f aca="false">SUM(N14:N113)</f>
        <v>0</v>
      </c>
      <c r="O114" s="162" t="n">
        <f aca="false">SUM(O14:O113)</f>
        <v>9832086.77</v>
      </c>
      <c r="P114" s="163" t="n">
        <f aca="false">SUM(P14:P113)</f>
        <v>17</v>
      </c>
      <c r="Q114" s="162" t="n">
        <f aca="false">SUM(Q14:Q113)</f>
        <v>108725200</v>
      </c>
      <c r="R114" s="162" t="n">
        <f aca="false">SUM(R14:R113)</f>
        <v>23581.79</v>
      </c>
      <c r="S114" s="162" t="n">
        <f aca="false">SUM(S14:S113)</f>
        <v>367189536.23</v>
      </c>
      <c r="T114" s="162" t="n">
        <f aca="false">SUM(T14:T113)</f>
        <v>0</v>
      </c>
      <c r="U114" s="162" t="n">
        <f aca="false">SUM(U14:U113)</f>
        <v>0</v>
      </c>
      <c r="V114" s="162" t="n">
        <f aca="false">SUM(V14:V113)</f>
        <v>3273.24</v>
      </c>
      <c r="W114" s="162" t="n">
        <f aca="false">SUM(W14:W113)</f>
        <v>13833435.94</v>
      </c>
      <c r="X114" s="162" t="n">
        <f aca="false">SUM(X14:X113)</f>
        <v>24112.03</v>
      </c>
      <c r="Y114" s="162" t="n">
        <f aca="false">SUM(Y14:Y113)</f>
        <v>228157190.25</v>
      </c>
      <c r="Z114" s="162" t="n">
        <f aca="false">SUM(Z14:Z113)</f>
        <v>5513070</v>
      </c>
      <c r="AA114" s="162" t="n">
        <f aca="false">SUM(AA14:AA113)</f>
        <v>0</v>
      </c>
      <c r="AB114" s="164" t="n">
        <f aca="false">SUM(AB14:AB113)</f>
        <v>0</v>
      </c>
      <c r="AC114" s="162" t="n">
        <f aca="false">SUM(AC14:AC113)</f>
        <v>31832215.91</v>
      </c>
      <c r="AD114" s="162" t="n">
        <f aca="false">SUM(AD14:AD113)</f>
        <v>0</v>
      </c>
      <c r="AE114" s="162" t="n">
        <f aca="false">SUM(AE14:AE113)</f>
        <v>2701299.89</v>
      </c>
      <c r="AM114" s="141"/>
    </row>
    <row r="115" s="139" customFormat="true" ht="33.75" hidden="false" customHeight="true" outlineLevel="0" collapsed="false">
      <c r="A115" s="165" t="s">
        <v>103</v>
      </c>
      <c r="B115" s="165"/>
      <c r="C115" s="166"/>
      <c r="D115" s="161"/>
      <c r="E115" s="161"/>
      <c r="F115" s="135"/>
      <c r="G115" s="135"/>
      <c r="H115" s="135"/>
      <c r="I115" s="167"/>
      <c r="J115" s="162"/>
      <c r="K115" s="162"/>
      <c r="L115" s="162"/>
      <c r="M115" s="162"/>
      <c r="N115" s="162"/>
      <c r="O115" s="162"/>
      <c r="P115" s="163"/>
      <c r="Q115" s="162"/>
      <c r="R115" s="162"/>
      <c r="S115" s="162"/>
      <c r="T115" s="162"/>
      <c r="U115" s="162"/>
      <c r="V115" s="162"/>
      <c r="W115" s="162"/>
      <c r="X115" s="162"/>
      <c r="Y115" s="162"/>
      <c r="Z115" s="162"/>
      <c r="AA115" s="162"/>
      <c r="AB115" s="164"/>
      <c r="AC115" s="162"/>
      <c r="AD115" s="162"/>
      <c r="AE115" s="162"/>
      <c r="AM115" s="141"/>
    </row>
    <row r="116" s="139" customFormat="true" ht="33.75" hidden="false" customHeight="true" outlineLevel="0" collapsed="false">
      <c r="A116" s="61" t="n">
        <v>1</v>
      </c>
      <c r="B116" s="143" t="s">
        <v>31</v>
      </c>
      <c r="C116" s="143" t="s">
        <v>32</v>
      </c>
      <c r="D116" s="146" t="s">
        <v>104</v>
      </c>
      <c r="E116" s="135" t="s">
        <v>105</v>
      </c>
      <c r="F116" s="135" t="n">
        <v>37</v>
      </c>
      <c r="G116" s="135"/>
      <c r="H116" s="135"/>
      <c r="I116" s="168" t="n">
        <f aca="false">IF($F116&gt;0,J116+K116+L116+M116+N116+O116+Q116+S116+U116+W116+Y116+Z116+AB116+AC116+AD116+AE116,SUMIF($CN$8:$CN$487,$CN116,$AU$8:$AU$487))</f>
        <v>7042027.32</v>
      </c>
      <c r="J116" s="62"/>
      <c r="K116" s="62"/>
      <c r="L116" s="62"/>
      <c r="M116" s="62"/>
      <c r="N116" s="62"/>
      <c r="O116" s="62"/>
      <c r="P116" s="63"/>
      <c r="Q116" s="62"/>
      <c r="R116" s="62" t="n">
        <v>418.37</v>
      </c>
      <c r="S116" s="62" t="n">
        <v>6805281.72</v>
      </c>
      <c r="T116" s="62"/>
      <c r="U116" s="62"/>
      <c r="V116" s="62"/>
      <c r="W116" s="62"/>
      <c r="X116" s="62"/>
      <c r="Y116" s="62"/>
      <c r="Z116" s="62"/>
      <c r="AA116" s="62"/>
      <c r="AB116" s="62"/>
      <c r="AC116" s="62" t="n">
        <v>236745.6</v>
      </c>
      <c r="AD116" s="62"/>
      <c r="AE116" s="62"/>
      <c r="AM116" s="141"/>
    </row>
    <row r="117" s="139" customFormat="true" ht="33.75" hidden="false" customHeight="true" outlineLevel="0" collapsed="false">
      <c r="A117" s="61" t="n">
        <v>2</v>
      </c>
      <c r="B117" s="143" t="s">
        <v>31</v>
      </c>
      <c r="C117" s="143" t="s">
        <v>32</v>
      </c>
      <c r="D117" s="146" t="s">
        <v>107</v>
      </c>
      <c r="E117" s="135" t="s">
        <v>108</v>
      </c>
      <c r="F117" s="135" t="n">
        <v>3</v>
      </c>
      <c r="G117" s="135"/>
      <c r="H117" s="135"/>
      <c r="I117" s="168" t="n">
        <f aca="false">IF($F117&gt;0,J117+K117+L117+M117+N117+O117+Q117+S117+U117+W117+Y117+Z117+AB117+AC117+AD117+AE117,SUMIF($CN$8:$CN$487,$CN117,$AU$8:$AU$487))</f>
        <v>28114293.9</v>
      </c>
      <c r="J117" s="62"/>
      <c r="K117" s="62"/>
      <c r="L117" s="62"/>
      <c r="M117" s="62"/>
      <c r="N117" s="62"/>
      <c r="O117" s="62"/>
      <c r="P117" s="63"/>
      <c r="Q117" s="62"/>
      <c r="R117" s="62" t="n">
        <v>910.61</v>
      </c>
      <c r="S117" s="62" t="n">
        <v>14812146.16</v>
      </c>
      <c r="T117" s="62"/>
      <c r="U117" s="62"/>
      <c r="V117" s="62"/>
      <c r="W117" s="62"/>
      <c r="X117" s="62" t="n">
        <v>1303.61</v>
      </c>
      <c r="Y117" s="62" t="n">
        <v>12828656.54</v>
      </c>
      <c r="Z117" s="62"/>
      <c r="AA117" s="62"/>
      <c r="AB117" s="62"/>
      <c r="AC117" s="62" t="n">
        <v>473491.2</v>
      </c>
      <c r="AD117" s="62"/>
      <c r="AE117" s="62"/>
      <c r="AM117" s="141"/>
    </row>
    <row r="118" s="139" customFormat="true" ht="33.75" hidden="false" customHeight="true" outlineLevel="0" collapsed="false">
      <c r="A118" s="61" t="n">
        <v>3</v>
      </c>
      <c r="B118" s="143" t="s">
        <v>31</v>
      </c>
      <c r="C118" s="143" t="s">
        <v>32</v>
      </c>
      <c r="D118" s="146" t="s">
        <v>33</v>
      </c>
      <c r="E118" s="135" t="s">
        <v>34</v>
      </c>
      <c r="F118" s="169" t="n">
        <v>8</v>
      </c>
      <c r="G118" s="135"/>
      <c r="H118" s="135"/>
      <c r="I118" s="168" t="n">
        <f aca="false">IF($F118&gt;0,J118+K118+L118+M118+N118+O118+Q118+S118+U118+W118+Y118+Z118+AB118+AC118+AD118+AE118,SUMIF($CN$8:$CN$487,$CN118,$AU$8:$AU$487))</f>
        <v>20191017.6</v>
      </c>
      <c r="J118" s="62"/>
      <c r="K118" s="62"/>
      <c r="L118" s="62"/>
      <c r="M118" s="62"/>
      <c r="N118" s="62"/>
      <c r="O118" s="62"/>
      <c r="P118" s="63" t="n">
        <v>3</v>
      </c>
      <c r="Q118" s="62" t="n">
        <v>19954272</v>
      </c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 t="n">
        <v>236745.6</v>
      </c>
      <c r="AD118" s="62"/>
      <c r="AE118" s="62"/>
      <c r="AM118" s="141"/>
    </row>
    <row r="119" s="139" customFormat="true" ht="33.75" hidden="false" customHeight="true" outlineLevel="0" collapsed="false">
      <c r="A119" s="61" t="n">
        <v>4</v>
      </c>
      <c r="B119" s="153" t="s">
        <v>31</v>
      </c>
      <c r="C119" s="153" t="s">
        <v>32</v>
      </c>
      <c r="D119" s="154" t="s">
        <v>36</v>
      </c>
      <c r="E119" s="135" t="s">
        <v>109</v>
      </c>
      <c r="F119" s="135" t="n">
        <v>3</v>
      </c>
      <c r="G119" s="135"/>
      <c r="H119" s="135"/>
      <c r="I119" s="168" t="n">
        <f aca="false">IF($F119&gt;0,J119+K119+L119+M119+N119+O119+Q119+S119+U119+W119+Y119+Z119+AB119+AC119+AD119+AE119,SUMIF($CN$8:$CN$487,$CN119,$AU$8:$AU$487))</f>
        <v>19309694.37</v>
      </c>
      <c r="J119" s="62"/>
      <c r="K119" s="62"/>
      <c r="L119" s="62"/>
      <c r="M119" s="62"/>
      <c r="N119" s="62"/>
      <c r="O119" s="62"/>
      <c r="P119" s="63"/>
      <c r="Q119" s="62"/>
      <c r="R119" s="62" t="n">
        <v>432.93</v>
      </c>
      <c r="S119" s="62" t="n">
        <v>7042117.3</v>
      </c>
      <c r="T119" s="62"/>
      <c r="U119" s="62"/>
      <c r="V119" s="62"/>
      <c r="W119" s="62"/>
      <c r="X119" s="62" t="n">
        <v>1198.48</v>
      </c>
      <c r="Y119" s="62" t="n">
        <v>11794085.87</v>
      </c>
      <c r="Z119" s="62"/>
      <c r="AA119" s="62"/>
      <c r="AB119" s="62"/>
      <c r="AC119" s="62" t="n">
        <v>473491.2</v>
      </c>
      <c r="AD119" s="62"/>
      <c r="AE119" s="62"/>
      <c r="AM119" s="141"/>
    </row>
    <row r="120" s="139" customFormat="true" ht="33.75" hidden="false" customHeight="true" outlineLevel="0" collapsed="false">
      <c r="A120" s="61" t="n">
        <v>5</v>
      </c>
      <c r="B120" s="135" t="s">
        <v>31</v>
      </c>
      <c r="C120" s="135" t="s">
        <v>32</v>
      </c>
      <c r="D120" s="135" t="s">
        <v>36</v>
      </c>
      <c r="E120" s="135" t="s">
        <v>37</v>
      </c>
      <c r="F120" s="135" t="n">
        <v>7</v>
      </c>
      <c r="G120" s="135"/>
      <c r="H120" s="135"/>
      <c r="I120" s="136" t="n">
        <f aca="false">IF($F120&gt;0,J120+K120+L120+M120+N120+O120+Q120+S120+U120+W120+Y120+Z120+AB120+AC120+AD120+AE120,SUMIF($CN$8:$CN$487,$CN120,$AU$8:$AU$487))</f>
        <v>8489917.29</v>
      </c>
      <c r="J120" s="57" t="n">
        <v>95332.57</v>
      </c>
      <c r="K120" s="57"/>
      <c r="L120" s="57" t="n">
        <v>252372.05</v>
      </c>
      <c r="M120" s="57"/>
      <c r="N120" s="57"/>
      <c r="O120" s="57"/>
      <c r="P120" s="58"/>
      <c r="Q120" s="57"/>
      <c r="R120" s="57" t="n">
        <v>220.29</v>
      </c>
      <c r="S120" s="57" t="n">
        <v>3583276.79</v>
      </c>
      <c r="T120" s="57"/>
      <c r="U120" s="57"/>
      <c r="V120" s="57" t="n">
        <v>80</v>
      </c>
      <c r="W120" s="57" t="n">
        <v>352456</v>
      </c>
      <c r="X120" s="57" t="n">
        <v>427.45</v>
      </c>
      <c r="Y120" s="57" t="n">
        <v>4206479.88</v>
      </c>
      <c r="Z120" s="57"/>
      <c r="AA120" s="57"/>
      <c r="AB120" s="57"/>
      <c r="AC120" s="137"/>
      <c r="AD120" s="137"/>
      <c r="AE120" s="57"/>
      <c r="AM120" s="141"/>
    </row>
    <row r="121" s="139" customFormat="true" ht="33.75" hidden="false" customHeight="true" outlineLevel="0" collapsed="false">
      <c r="A121" s="61" t="n">
        <v>6</v>
      </c>
      <c r="B121" s="143" t="s">
        <v>31</v>
      </c>
      <c r="C121" s="143" t="s">
        <v>32</v>
      </c>
      <c r="D121" s="146" t="s">
        <v>43</v>
      </c>
      <c r="E121" s="135" t="s">
        <v>110</v>
      </c>
      <c r="F121" s="135" t="n">
        <v>18</v>
      </c>
      <c r="G121" s="135"/>
      <c r="H121" s="135"/>
      <c r="I121" s="168" t="n">
        <f aca="false">IF($F121&gt;0,J121+K121+L121+M121+N121+O121+Q121+S121+U121+W121+Y121+Z121+AB121+AC121+AD121+AE121,SUMIF($CN$8:$CN$487,$CN121,$AU$8:$AU$487))</f>
        <v>6888169.6</v>
      </c>
      <c r="J121" s="62"/>
      <c r="K121" s="62"/>
      <c r="L121" s="62"/>
      <c r="M121" s="62"/>
      <c r="N121" s="62"/>
      <c r="O121" s="62"/>
      <c r="P121" s="63" t="n">
        <v>1</v>
      </c>
      <c r="Q121" s="62" t="n">
        <v>6651424</v>
      </c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 t="n">
        <v>236745.6</v>
      </c>
      <c r="AD121" s="62"/>
      <c r="AE121" s="62"/>
      <c r="AM121" s="141"/>
    </row>
    <row r="122" s="139" customFormat="true" ht="33.75" hidden="false" customHeight="true" outlineLevel="0" collapsed="false">
      <c r="A122" s="61" t="n">
        <v>7</v>
      </c>
      <c r="B122" s="135" t="s">
        <v>31</v>
      </c>
      <c r="C122" s="135" t="s">
        <v>32</v>
      </c>
      <c r="D122" s="135" t="s">
        <v>43</v>
      </c>
      <c r="E122" s="147" t="s">
        <v>111</v>
      </c>
      <c r="F122" s="143" t="n">
        <v>124</v>
      </c>
      <c r="G122" s="144"/>
      <c r="H122" s="144"/>
      <c r="I122" s="168" t="n">
        <f aca="false">IF($F122&gt;0,J122+K122+L122+M122+N122+O122+Q122+S122+U122+W122+Y122+Z122+AB122+AC122+AD122+AE122,SUMIF($CN$8:$CN$487,$CN122,$AU$8:$AU$487))</f>
        <v>18661285.02</v>
      </c>
      <c r="J122" s="62"/>
      <c r="K122" s="62"/>
      <c r="L122" s="62"/>
      <c r="M122" s="62"/>
      <c r="N122" s="62"/>
      <c r="O122" s="62"/>
      <c r="P122" s="63"/>
      <c r="Q122" s="62"/>
      <c r="R122" s="62" t="n">
        <v>1132.69</v>
      </c>
      <c r="S122" s="62" t="n">
        <v>18424539.42</v>
      </c>
      <c r="T122" s="62"/>
      <c r="U122" s="62"/>
      <c r="V122" s="62"/>
      <c r="W122" s="62"/>
      <c r="X122" s="62"/>
      <c r="Y122" s="62"/>
      <c r="Z122" s="62"/>
      <c r="AA122" s="62"/>
      <c r="AB122" s="62"/>
      <c r="AC122" s="62" t="n">
        <v>236745.6</v>
      </c>
      <c r="AD122" s="62"/>
      <c r="AE122" s="62"/>
      <c r="AM122" s="141"/>
    </row>
    <row r="123" s="139" customFormat="true" ht="33.75" hidden="false" customHeight="true" outlineLevel="0" collapsed="false">
      <c r="A123" s="61" t="n">
        <v>8</v>
      </c>
      <c r="B123" s="135" t="s">
        <v>31</v>
      </c>
      <c r="C123" s="135" t="s">
        <v>32</v>
      </c>
      <c r="D123" s="135" t="s">
        <v>43</v>
      </c>
      <c r="E123" s="147" t="s">
        <v>112</v>
      </c>
      <c r="F123" s="143" t="n">
        <v>1</v>
      </c>
      <c r="G123" s="144"/>
      <c r="H123" s="144" t="s">
        <v>39</v>
      </c>
      <c r="I123" s="168" t="n">
        <f aca="false">IF($F123&gt;0,J123+K123+L123+M123+N123+O123+Q123+S123+U123+W123+Y123+Z123+AB123+AC123+AD123+AE123,SUMIF($CN$8:$CN$487,$CN123,$AU$8:$AU$487))</f>
        <v>4787372.11</v>
      </c>
      <c r="J123" s="62"/>
      <c r="K123" s="62"/>
      <c r="L123" s="62"/>
      <c r="M123" s="62"/>
      <c r="N123" s="62"/>
      <c r="O123" s="62"/>
      <c r="P123" s="63"/>
      <c r="Q123" s="62"/>
      <c r="R123" s="62" t="n">
        <v>279.76</v>
      </c>
      <c r="S123" s="62" t="n">
        <v>4550626.51</v>
      </c>
      <c r="T123" s="62"/>
      <c r="U123" s="62"/>
      <c r="V123" s="62"/>
      <c r="W123" s="62"/>
      <c r="X123" s="62"/>
      <c r="Y123" s="62"/>
      <c r="Z123" s="62"/>
      <c r="AA123" s="62"/>
      <c r="AB123" s="62"/>
      <c r="AC123" s="62" t="n">
        <v>236745.6</v>
      </c>
      <c r="AD123" s="62"/>
      <c r="AE123" s="62"/>
      <c r="AM123" s="141"/>
    </row>
    <row r="124" s="139" customFormat="true" ht="33.75" hidden="false" customHeight="true" outlineLevel="0" collapsed="false">
      <c r="A124" s="61" t="n">
        <v>9</v>
      </c>
      <c r="B124" s="135" t="s">
        <v>31</v>
      </c>
      <c r="C124" s="135" t="s">
        <v>32</v>
      </c>
      <c r="D124" s="135" t="s">
        <v>43</v>
      </c>
      <c r="E124" s="147" t="s">
        <v>46</v>
      </c>
      <c r="F124" s="143" t="n">
        <v>19</v>
      </c>
      <c r="G124" s="144"/>
      <c r="H124" s="144"/>
      <c r="I124" s="168" t="n">
        <f aca="false">IF($F124&gt;0,J124+K124+L124+M124+N124+O124+Q124+S124+U124+W124+Y124+Z124+AB124+AC124+AD124+AE124,SUMIF($CN$8:$CN$487,$CN124,$AU$8:$AU$487))</f>
        <v>17856597.09</v>
      </c>
      <c r="J124" s="62"/>
      <c r="K124" s="62"/>
      <c r="L124" s="62"/>
      <c r="M124" s="62"/>
      <c r="N124" s="62"/>
      <c r="O124" s="62"/>
      <c r="P124" s="63"/>
      <c r="Q124" s="62"/>
      <c r="R124" s="62" t="n">
        <v>1083.22</v>
      </c>
      <c r="S124" s="62" t="n">
        <v>17619851.49</v>
      </c>
      <c r="T124" s="62"/>
      <c r="U124" s="62"/>
      <c r="V124" s="62"/>
      <c r="W124" s="62"/>
      <c r="X124" s="62"/>
      <c r="Y124" s="62"/>
      <c r="Z124" s="62"/>
      <c r="AA124" s="62"/>
      <c r="AB124" s="62"/>
      <c r="AC124" s="62" t="n">
        <v>236745.6</v>
      </c>
      <c r="AD124" s="62"/>
      <c r="AE124" s="62"/>
      <c r="AM124" s="141"/>
    </row>
    <row r="125" s="139" customFormat="true" ht="33.75" hidden="false" customHeight="true" outlineLevel="0" collapsed="false">
      <c r="A125" s="61" t="n">
        <v>10</v>
      </c>
      <c r="B125" s="135" t="s">
        <v>31</v>
      </c>
      <c r="C125" s="135" t="s">
        <v>32</v>
      </c>
      <c r="D125" s="135" t="s">
        <v>43</v>
      </c>
      <c r="E125" s="147" t="s">
        <v>47</v>
      </c>
      <c r="F125" s="143" t="n">
        <v>21</v>
      </c>
      <c r="G125" s="144"/>
      <c r="H125" s="144"/>
      <c r="I125" s="168" t="n">
        <f aca="false">IF($F125&gt;0,J125+K125+L125+M125+N125+O125+Q125+S125+U125+W125+Y125+Z125+AB125+AC125+AD125+AE125,SUMIF($CN$8:$CN$487,$CN125,$AU$8:$AU$487))</f>
        <v>14189386.81</v>
      </c>
      <c r="J125" s="62"/>
      <c r="K125" s="62"/>
      <c r="L125" s="62"/>
      <c r="M125" s="62"/>
      <c r="N125" s="62"/>
      <c r="O125" s="62"/>
      <c r="P125" s="63"/>
      <c r="Q125" s="62"/>
      <c r="R125" s="62" t="n">
        <v>857.77</v>
      </c>
      <c r="S125" s="62" t="n">
        <v>13952641.21</v>
      </c>
      <c r="T125" s="62"/>
      <c r="U125" s="62"/>
      <c r="V125" s="62"/>
      <c r="W125" s="62"/>
      <c r="X125" s="62"/>
      <c r="Y125" s="62"/>
      <c r="Z125" s="62"/>
      <c r="AA125" s="62"/>
      <c r="AB125" s="62"/>
      <c r="AC125" s="62" t="n">
        <v>236745.6</v>
      </c>
      <c r="AD125" s="62"/>
      <c r="AE125" s="62"/>
      <c r="AM125" s="141"/>
    </row>
    <row r="126" s="139" customFormat="true" ht="33.75" hidden="false" customHeight="true" outlineLevel="0" collapsed="false">
      <c r="A126" s="61" t="n">
        <v>11</v>
      </c>
      <c r="B126" s="135" t="s">
        <v>31</v>
      </c>
      <c r="C126" s="135" t="s">
        <v>32</v>
      </c>
      <c r="D126" s="135" t="s">
        <v>43</v>
      </c>
      <c r="E126" s="147" t="s">
        <v>113</v>
      </c>
      <c r="F126" s="143" t="n">
        <v>7</v>
      </c>
      <c r="G126" s="144"/>
      <c r="H126" s="144"/>
      <c r="I126" s="168" t="n">
        <f aca="false">IF($F126&gt;0,J126+K126+L126+M126+N126+O126+Q126+S126+U126+W126+Y126+Z126+AB126+AC126+AD126+AE126,SUMIF($CN$8:$CN$487,$CN126,$AU$8:$AU$487))</f>
        <v>19319490.6</v>
      </c>
      <c r="J126" s="62"/>
      <c r="K126" s="62"/>
      <c r="L126" s="62"/>
      <c r="M126" s="62"/>
      <c r="N126" s="62"/>
      <c r="O126" s="62"/>
      <c r="P126" s="63"/>
      <c r="Q126" s="62"/>
      <c r="R126" s="62" t="n">
        <v>433.26</v>
      </c>
      <c r="S126" s="62" t="n">
        <v>7047485.14</v>
      </c>
      <c r="T126" s="62"/>
      <c r="U126" s="62"/>
      <c r="V126" s="62"/>
      <c r="W126" s="62"/>
      <c r="X126" s="62" t="n">
        <v>1198.93</v>
      </c>
      <c r="Y126" s="62" t="n">
        <v>11798514.26</v>
      </c>
      <c r="Z126" s="62"/>
      <c r="AA126" s="62"/>
      <c r="AB126" s="62"/>
      <c r="AC126" s="62" t="n">
        <v>473491.2</v>
      </c>
      <c r="AD126" s="62"/>
      <c r="AE126" s="62"/>
      <c r="AM126" s="141"/>
    </row>
    <row r="127" s="139" customFormat="true" ht="33.75" hidden="false" customHeight="true" outlineLevel="0" collapsed="false">
      <c r="A127" s="61" t="n">
        <v>12</v>
      </c>
      <c r="B127" s="135" t="s">
        <v>31</v>
      </c>
      <c r="C127" s="135" t="s">
        <v>32</v>
      </c>
      <c r="D127" s="135" t="s">
        <v>43</v>
      </c>
      <c r="E127" s="147" t="s">
        <v>114</v>
      </c>
      <c r="F127" s="143" t="n">
        <v>28</v>
      </c>
      <c r="G127" s="144"/>
      <c r="H127" s="144"/>
      <c r="I127" s="168" t="n">
        <f aca="false">IF($F127&gt;0,J127+K127+L127+M127+N127+O127+Q127+S127+U127+W127+Y127+Z127+AB127+AC127+AD127+AE127,SUMIF($CN$8:$CN$487,$CN127,$AU$8:$AU$487))</f>
        <v>14302599.43</v>
      </c>
      <c r="J127" s="62"/>
      <c r="K127" s="62"/>
      <c r="L127" s="62"/>
      <c r="M127" s="62"/>
      <c r="N127" s="62"/>
      <c r="O127" s="62"/>
      <c r="P127" s="63"/>
      <c r="Q127" s="62"/>
      <c r="R127" s="62" t="n">
        <v>864.73</v>
      </c>
      <c r="S127" s="62" t="n">
        <v>14065853.83</v>
      </c>
      <c r="T127" s="62"/>
      <c r="U127" s="62"/>
      <c r="V127" s="62"/>
      <c r="W127" s="62"/>
      <c r="X127" s="62"/>
      <c r="Y127" s="62"/>
      <c r="Z127" s="62"/>
      <c r="AA127" s="62"/>
      <c r="AB127" s="62"/>
      <c r="AC127" s="62" t="n">
        <v>236745.6</v>
      </c>
      <c r="AD127" s="62"/>
      <c r="AE127" s="62"/>
      <c r="AM127" s="141"/>
    </row>
    <row r="128" s="139" customFormat="true" ht="33.75" hidden="false" customHeight="true" outlineLevel="0" collapsed="false">
      <c r="A128" s="61" t="n">
        <v>13</v>
      </c>
      <c r="B128" s="135" t="s">
        <v>31</v>
      </c>
      <c r="C128" s="135" t="s">
        <v>32</v>
      </c>
      <c r="D128" s="135" t="s">
        <v>43</v>
      </c>
      <c r="E128" s="147" t="s">
        <v>115</v>
      </c>
      <c r="F128" s="143" t="n">
        <v>21</v>
      </c>
      <c r="G128" s="144"/>
      <c r="H128" s="144"/>
      <c r="I128" s="168" t="n">
        <f aca="false">IF($F128&gt;0,J128+K128+L128+M128+N128+O128+Q128+S128+U128+W128+Y128+Z128+AB128+AC128+AD128+AE128,SUMIF($CN$8:$CN$487,$CN128,$AU$8:$AU$487))</f>
        <v>9858490.11</v>
      </c>
      <c r="J128" s="62"/>
      <c r="K128" s="62"/>
      <c r="L128" s="62"/>
      <c r="M128" s="62"/>
      <c r="N128" s="62"/>
      <c r="O128" s="62"/>
      <c r="P128" s="63"/>
      <c r="Q128" s="62"/>
      <c r="R128" s="62" t="n">
        <v>282.75</v>
      </c>
      <c r="S128" s="62" t="n">
        <v>4599262.39</v>
      </c>
      <c r="T128" s="62"/>
      <c r="U128" s="62"/>
      <c r="V128" s="62"/>
      <c r="W128" s="62"/>
      <c r="X128" s="62" t="n">
        <v>484.28</v>
      </c>
      <c r="Y128" s="62" t="n">
        <v>4785736.52</v>
      </c>
      <c r="Z128" s="62"/>
      <c r="AA128" s="62"/>
      <c r="AB128" s="62"/>
      <c r="AC128" s="62" t="n">
        <v>473491.2</v>
      </c>
      <c r="AD128" s="62"/>
      <c r="AE128" s="62"/>
      <c r="AM128" s="141"/>
    </row>
    <row r="129" s="139" customFormat="true" ht="33.75" hidden="false" customHeight="true" outlineLevel="0" collapsed="false">
      <c r="A129" s="61" t="n">
        <v>14</v>
      </c>
      <c r="B129" s="135" t="s">
        <v>31</v>
      </c>
      <c r="C129" s="135" t="s">
        <v>32</v>
      </c>
      <c r="D129" s="135" t="s">
        <v>43</v>
      </c>
      <c r="E129" s="147" t="s">
        <v>115</v>
      </c>
      <c r="F129" s="143" t="n">
        <v>23</v>
      </c>
      <c r="G129" s="144"/>
      <c r="H129" s="144"/>
      <c r="I129" s="168" t="n">
        <f aca="false">IF($F129&gt;0,J129+K129+L129+M129+N129+O129+Q129+S129+U129+W129+Y129+Z129+AB129+AC129+AD129+AE129,SUMIF($CN$8:$CN$487,$CN129,$AU$8:$AU$487))</f>
        <v>16051416.44</v>
      </c>
      <c r="J129" s="62"/>
      <c r="K129" s="62"/>
      <c r="L129" s="62"/>
      <c r="M129" s="62"/>
      <c r="N129" s="62"/>
      <c r="O129" s="62"/>
      <c r="P129" s="63"/>
      <c r="Q129" s="62"/>
      <c r="R129" s="62" t="n">
        <v>549.32</v>
      </c>
      <c r="S129" s="62" t="n">
        <v>8935337.99</v>
      </c>
      <c r="T129" s="62"/>
      <c r="U129" s="62"/>
      <c r="V129" s="62"/>
      <c r="W129" s="62"/>
      <c r="X129" s="62" t="n">
        <v>675</v>
      </c>
      <c r="Y129" s="62" t="n">
        <v>6642587.25</v>
      </c>
      <c r="Z129" s="62"/>
      <c r="AA129" s="62"/>
      <c r="AB129" s="62"/>
      <c r="AC129" s="62" t="n">
        <v>473491.2</v>
      </c>
      <c r="AD129" s="62"/>
      <c r="AE129" s="62"/>
      <c r="AM129" s="141"/>
    </row>
    <row r="130" s="139" customFormat="true" ht="33.75" hidden="false" customHeight="true" outlineLevel="0" collapsed="false">
      <c r="A130" s="61" t="n">
        <v>15</v>
      </c>
      <c r="B130" s="135" t="s">
        <v>31</v>
      </c>
      <c r="C130" s="135" t="s">
        <v>32</v>
      </c>
      <c r="D130" s="135" t="s">
        <v>43</v>
      </c>
      <c r="E130" s="147" t="s">
        <v>52</v>
      </c>
      <c r="F130" s="143" t="n">
        <v>9</v>
      </c>
      <c r="G130" s="144"/>
      <c r="H130" s="144" t="s">
        <v>39</v>
      </c>
      <c r="I130" s="168" t="n">
        <f aca="false">IF($F130&gt;0,J130+K130+L130+M130+N130+O130+Q130+S130+U130+W130+Y130+Z130+AB130+AC130+AD130+AE130,SUMIF($CN$8:$CN$487,$CN130,$AU$8:$AU$487))</f>
        <v>12830005.49</v>
      </c>
      <c r="J130" s="62"/>
      <c r="K130" s="62"/>
      <c r="L130" s="62"/>
      <c r="M130" s="62"/>
      <c r="N130" s="62"/>
      <c r="O130" s="62"/>
      <c r="P130" s="63"/>
      <c r="Q130" s="62"/>
      <c r="R130" s="62" t="n">
        <v>391.76</v>
      </c>
      <c r="S130" s="62" t="n">
        <v>6372438.67</v>
      </c>
      <c r="T130" s="62"/>
      <c r="U130" s="62"/>
      <c r="V130" s="62" t="n">
        <v>85</v>
      </c>
      <c r="W130" s="62" t="n">
        <v>374484.5</v>
      </c>
      <c r="X130" s="62" t="n">
        <v>570.03</v>
      </c>
      <c r="Y130" s="62" t="n">
        <v>5609591.12</v>
      </c>
      <c r="Z130" s="62"/>
      <c r="AA130" s="62"/>
      <c r="AB130" s="62"/>
      <c r="AC130" s="62" t="n">
        <v>473491.2</v>
      </c>
      <c r="AD130" s="62"/>
      <c r="AE130" s="62"/>
      <c r="AM130" s="141"/>
    </row>
    <row r="131" s="139" customFormat="true" ht="33.75" hidden="false" customHeight="true" outlineLevel="0" collapsed="false">
      <c r="A131" s="61" t="n">
        <v>16</v>
      </c>
      <c r="B131" s="135" t="s">
        <v>31</v>
      </c>
      <c r="C131" s="135" t="s">
        <v>32</v>
      </c>
      <c r="D131" s="135" t="s">
        <v>43</v>
      </c>
      <c r="E131" s="147" t="s">
        <v>52</v>
      </c>
      <c r="F131" s="143" t="n">
        <v>9</v>
      </c>
      <c r="G131" s="144"/>
      <c r="H131" s="144" t="s">
        <v>71</v>
      </c>
      <c r="I131" s="168" t="n">
        <f aca="false">IF($F131&gt;0,J131+K131+L131+M131+N131+O131+Q131+S131+U131+W131+Y131+Z131+AB131+AC131+AD131+AE131,SUMIF($CN$8:$CN$487,$CN131,$AU$8:$AU$487))</f>
        <v>12359504.38</v>
      </c>
      <c r="J131" s="62"/>
      <c r="K131" s="62"/>
      <c r="L131" s="62"/>
      <c r="M131" s="62"/>
      <c r="N131" s="62"/>
      <c r="O131" s="62"/>
      <c r="P131" s="63"/>
      <c r="Q131" s="62"/>
      <c r="R131" s="62" t="n">
        <v>373.62</v>
      </c>
      <c r="S131" s="62" t="n">
        <v>6077370.17</v>
      </c>
      <c r="T131" s="62"/>
      <c r="U131" s="62"/>
      <c r="V131" s="62" t="n">
        <v>75</v>
      </c>
      <c r="W131" s="62" t="n">
        <v>330427.5</v>
      </c>
      <c r="X131" s="62" t="n">
        <v>556.68</v>
      </c>
      <c r="Y131" s="62" t="n">
        <v>5478215.51</v>
      </c>
      <c r="Z131" s="62"/>
      <c r="AA131" s="62"/>
      <c r="AB131" s="62"/>
      <c r="AC131" s="62" t="n">
        <v>473491.2</v>
      </c>
      <c r="AD131" s="62"/>
      <c r="AE131" s="62"/>
      <c r="AM131" s="141"/>
    </row>
    <row r="132" s="139" customFormat="true" ht="33.75" hidden="false" customHeight="true" outlineLevel="0" collapsed="false">
      <c r="A132" s="61" t="n">
        <v>17</v>
      </c>
      <c r="B132" s="143" t="s">
        <v>31</v>
      </c>
      <c r="C132" s="143" t="s">
        <v>32</v>
      </c>
      <c r="D132" s="143" t="s">
        <v>43</v>
      </c>
      <c r="E132" s="146" t="s">
        <v>52</v>
      </c>
      <c r="F132" s="143" t="n">
        <v>19</v>
      </c>
      <c r="G132" s="144"/>
      <c r="H132" s="144"/>
      <c r="I132" s="136" t="n">
        <f aca="false">IF($F132&gt;0,J132+K132+L132+M132+N132+O132+Q132+S132+U132+W132+Y132+Z132+AB132+AC132+AD132+AE132,SUMIF($CN$8:$CN$487,$CN132,$AU$8:$AU$487))</f>
        <v>510511.24</v>
      </c>
      <c r="J132" s="57" t="n">
        <v>247868.82</v>
      </c>
      <c r="K132" s="57"/>
      <c r="L132" s="57" t="n">
        <v>262642.42</v>
      </c>
      <c r="M132" s="57"/>
      <c r="N132" s="57"/>
      <c r="O132" s="57"/>
      <c r="P132" s="58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137"/>
      <c r="AD132" s="137"/>
      <c r="AE132" s="57"/>
      <c r="AM132" s="141"/>
    </row>
    <row r="133" s="139" customFormat="true" ht="33.75" hidden="false" customHeight="true" outlineLevel="0" collapsed="false">
      <c r="A133" s="61" t="n">
        <v>18</v>
      </c>
      <c r="B133" s="143" t="s">
        <v>31</v>
      </c>
      <c r="C133" s="143" t="s">
        <v>32</v>
      </c>
      <c r="D133" s="143" t="s">
        <v>43</v>
      </c>
      <c r="E133" s="147" t="s">
        <v>52</v>
      </c>
      <c r="F133" s="143" t="s">
        <v>116</v>
      </c>
      <c r="G133" s="144"/>
      <c r="H133" s="144"/>
      <c r="I133" s="136" t="n">
        <f aca="false">IF($F133&gt;0,J133+K133+L133+M133+N133+O133+Q133+S133+U133+W133+Y133+Z133+AB133+AC133+AD133+AE133,SUMIF($CN$8:$CN$487,$CN133,$AU$8:$AU$487))</f>
        <v>10375840.04</v>
      </c>
      <c r="J133" s="57" t="n">
        <v>110072.69</v>
      </c>
      <c r="K133" s="57"/>
      <c r="L133" s="57" t="n">
        <v>291393.28</v>
      </c>
      <c r="M133" s="57"/>
      <c r="N133" s="57"/>
      <c r="O133" s="57"/>
      <c r="P133" s="58"/>
      <c r="Q133" s="57"/>
      <c r="R133" s="57" t="n">
        <v>254.35</v>
      </c>
      <c r="S133" s="57" t="n">
        <v>4137302.88</v>
      </c>
      <c r="T133" s="57"/>
      <c r="U133" s="57"/>
      <c r="V133" s="57" t="n">
        <v>84</v>
      </c>
      <c r="W133" s="57" t="n">
        <v>370078.8</v>
      </c>
      <c r="X133" s="57" t="n">
        <v>459.31</v>
      </c>
      <c r="Y133" s="57" t="n">
        <v>4520009.99</v>
      </c>
      <c r="Z133" s="57"/>
      <c r="AA133" s="57"/>
      <c r="AB133" s="57"/>
      <c r="AC133" s="137" t="n">
        <v>946982.4</v>
      </c>
      <c r="AD133" s="137"/>
      <c r="AE133" s="57"/>
      <c r="AM133" s="141"/>
    </row>
    <row r="134" s="139" customFormat="true" ht="33.75" hidden="false" customHeight="true" outlineLevel="0" collapsed="false">
      <c r="A134" s="61" t="n">
        <v>19</v>
      </c>
      <c r="B134" s="143" t="s">
        <v>31</v>
      </c>
      <c r="C134" s="143" t="s">
        <v>32</v>
      </c>
      <c r="D134" s="143" t="s">
        <v>43</v>
      </c>
      <c r="E134" s="146" t="s">
        <v>52</v>
      </c>
      <c r="F134" s="143" t="n">
        <v>26</v>
      </c>
      <c r="G134" s="144"/>
      <c r="H134" s="144"/>
      <c r="I134" s="136" t="n">
        <f aca="false">IF($F134&gt;0,J134+K134+L134+M134+N134+O134+Q134+S134+U134+W134+Y134+Z134+AB134+AC134+AD134+AE134,SUMIF($CN$8:$CN$487,$CN134,$AU$8:$AU$487))</f>
        <v>14772264.58</v>
      </c>
      <c r="J134" s="57" t="n">
        <v>183266.95</v>
      </c>
      <c r="K134" s="57"/>
      <c r="L134" s="57" t="n">
        <v>485159.02</v>
      </c>
      <c r="M134" s="57"/>
      <c r="N134" s="57"/>
      <c r="O134" s="57"/>
      <c r="P134" s="58"/>
      <c r="Q134" s="57"/>
      <c r="R134" s="57" t="n">
        <v>423.48</v>
      </c>
      <c r="S134" s="57" t="n">
        <v>6888401.9</v>
      </c>
      <c r="T134" s="57"/>
      <c r="U134" s="57"/>
      <c r="V134" s="57" t="n">
        <v>99</v>
      </c>
      <c r="W134" s="57" t="n">
        <v>436164.3</v>
      </c>
      <c r="X134" s="57" t="n">
        <v>592.66</v>
      </c>
      <c r="Y134" s="57" t="n">
        <v>5832290.01</v>
      </c>
      <c r="Z134" s="57"/>
      <c r="AA134" s="57"/>
      <c r="AB134" s="57"/>
      <c r="AC134" s="137" t="n">
        <v>946982.4</v>
      </c>
      <c r="AD134" s="137"/>
      <c r="AE134" s="57"/>
      <c r="AM134" s="141"/>
    </row>
    <row r="135" s="139" customFormat="true" ht="33.75" hidden="false" customHeight="true" outlineLevel="0" collapsed="false">
      <c r="A135" s="61" t="n">
        <v>20</v>
      </c>
      <c r="B135" s="143" t="s">
        <v>31</v>
      </c>
      <c r="C135" s="143" t="s">
        <v>32</v>
      </c>
      <c r="D135" s="143" t="s">
        <v>43</v>
      </c>
      <c r="E135" s="146" t="s">
        <v>52</v>
      </c>
      <c r="F135" s="143" t="n">
        <v>27</v>
      </c>
      <c r="G135" s="144"/>
      <c r="H135" s="144"/>
      <c r="I135" s="136" t="n">
        <f aca="false">IF($F135&gt;0,J135+K135+L135+M135+N135+O135+Q135+S135+U135+W135+Y135+Z135+AB135+AC135+AD135+AE135,SUMIF($CN$8:$CN$487,$CN135,$AU$8:$AU$487))</f>
        <v>10501764.6</v>
      </c>
      <c r="J135" s="57" t="n">
        <v>111901.14</v>
      </c>
      <c r="K135" s="57"/>
      <c r="L135" s="57" t="n">
        <v>296233.7</v>
      </c>
      <c r="M135" s="57"/>
      <c r="N135" s="57"/>
      <c r="O135" s="57"/>
      <c r="P135" s="58"/>
      <c r="Q135" s="57"/>
      <c r="R135" s="57" t="n">
        <v>258.57</v>
      </c>
      <c r="S135" s="57" t="n">
        <v>4205946.16</v>
      </c>
      <c r="T135" s="57"/>
      <c r="U135" s="57"/>
      <c r="V135" s="57" t="n">
        <v>87</v>
      </c>
      <c r="W135" s="57" t="n">
        <v>383295.9</v>
      </c>
      <c r="X135" s="57" t="n">
        <v>463.11</v>
      </c>
      <c r="Y135" s="57" t="n">
        <v>4557405.3</v>
      </c>
      <c r="Z135" s="57"/>
      <c r="AA135" s="57"/>
      <c r="AB135" s="57"/>
      <c r="AC135" s="137" t="n">
        <v>946982.4</v>
      </c>
      <c r="AD135" s="137"/>
      <c r="AE135" s="57"/>
      <c r="AM135" s="141"/>
    </row>
    <row r="136" s="139" customFormat="true" ht="33.75" hidden="false" customHeight="true" outlineLevel="0" collapsed="false">
      <c r="A136" s="61" t="n">
        <v>21</v>
      </c>
      <c r="B136" s="143" t="s">
        <v>31</v>
      </c>
      <c r="C136" s="143" t="s">
        <v>32</v>
      </c>
      <c r="D136" s="143" t="s">
        <v>43</v>
      </c>
      <c r="E136" s="146" t="s">
        <v>52</v>
      </c>
      <c r="F136" s="143" t="s">
        <v>117</v>
      </c>
      <c r="G136" s="144"/>
      <c r="H136" s="144"/>
      <c r="I136" s="136" t="n">
        <f aca="false">IF($F136&gt;0,J136+K136+L136+M136+N136+O136+Q136+S136+U136+W136+Y136+Z136+AB136+AC136+AD136+AE136,SUMIF($CN$8:$CN$487,$CN136,$AU$8:$AU$487))</f>
        <v>7944441.95</v>
      </c>
      <c r="J136" s="57" t="n">
        <v>84516.58</v>
      </c>
      <c r="K136" s="57"/>
      <c r="L136" s="57" t="n">
        <v>223739.1</v>
      </c>
      <c r="M136" s="57"/>
      <c r="N136" s="57"/>
      <c r="O136" s="57"/>
      <c r="P136" s="58"/>
      <c r="Q136" s="57"/>
      <c r="R136" s="57" t="n">
        <v>167.12</v>
      </c>
      <c r="S136" s="57" t="n">
        <v>2718404</v>
      </c>
      <c r="T136" s="57"/>
      <c r="U136" s="57"/>
      <c r="V136" s="57" t="n">
        <v>69</v>
      </c>
      <c r="W136" s="57" t="n">
        <v>303993.3</v>
      </c>
      <c r="X136" s="57" t="n">
        <v>372.61</v>
      </c>
      <c r="Y136" s="57" t="n">
        <v>3666806.57</v>
      </c>
      <c r="Z136" s="57"/>
      <c r="AA136" s="57"/>
      <c r="AB136" s="57"/>
      <c r="AC136" s="137" t="n">
        <v>946982.4</v>
      </c>
      <c r="AD136" s="137"/>
      <c r="AE136" s="57"/>
      <c r="AM136" s="141"/>
    </row>
    <row r="137" s="139" customFormat="true" ht="33.75" hidden="false" customHeight="true" outlineLevel="0" collapsed="false">
      <c r="A137" s="61" t="n">
        <v>22</v>
      </c>
      <c r="B137" s="135" t="s">
        <v>31</v>
      </c>
      <c r="C137" s="135" t="s">
        <v>32</v>
      </c>
      <c r="D137" s="135" t="s">
        <v>43</v>
      </c>
      <c r="E137" s="147" t="s">
        <v>53</v>
      </c>
      <c r="F137" s="143" t="n">
        <v>2</v>
      </c>
      <c r="G137" s="144"/>
      <c r="H137" s="144"/>
      <c r="I137" s="168" t="n">
        <f aca="false">IF($F137&gt;0,J137+K137+L137+M137+N137+O137+Q137+S137+U137+W137+Y137+Z137+AB137+AC137+AD137+AE137,SUMIF($CN$8:$CN$487,$CN137,$AU$8:$AU$487))</f>
        <v>14107730.59</v>
      </c>
      <c r="J137" s="62"/>
      <c r="K137" s="62"/>
      <c r="L137" s="62"/>
      <c r="M137" s="62"/>
      <c r="N137" s="62"/>
      <c r="O137" s="62"/>
      <c r="P137" s="63"/>
      <c r="Q137" s="62"/>
      <c r="R137" s="62" t="n">
        <v>852.75</v>
      </c>
      <c r="S137" s="62" t="n">
        <v>13870984.99</v>
      </c>
      <c r="T137" s="62"/>
      <c r="U137" s="62"/>
      <c r="V137" s="62"/>
      <c r="W137" s="62"/>
      <c r="X137" s="62"/>
      <c r="Y137" s="62"/>
      <c r="Z137" s="62"/>
      <c r="AA137" s="62"/>
      <c r="AB137" s="62"/>
      <c r="AC137" s="62" t="n">
        <v>236745.6</v>
      </c>
      <c r="AD137" s="62"/>
      <c r="AE137" s="62"/>
      <c r="AM137" s="141"/>
    </row>
    <row r="138" s="139" customFormat="true" ht="33.75" hidden="false" customHeight="true" outlineLevel="0" collapsed="false">
      <c r="A138" s="61" t="n">
        <v>23</v>
      </c>
      <c r="B138" s="135" t="s">
        <v>31</v>
      </c>
      <c r="C138" s="135" t="s">
        <v>32</v>
      </c>
      <c r="D138" s="135" t="s">
        <v>43</v>
      </c>
      <c r="E138" s="147" t="s">
        <v>118</v>
      </c>
      <c r="F138" s="143" t="s">
        <v>119</v>
      </c>
      <c r="G138" s="144"/>
      <c r="H138" s="144"/>
      <c r="I138" s="168" t="n">
        <f aca="false">IF($F138&gt;0,J138+K138+L138+M138+N138+O138+Q138+S138+U138+W138+Y138+Z138+AB138+AC138+AD138+AE138,SUMIF($CN$8:$CN$487,$CN138,$AU$8:$AU$487))</f>
        <v>7358729.85</v>
      </c>
      <c r="J138" s="62"/>
      <c r="K138" s="62"/>
      <c r="L138" s="62"/>
      <c r="M138" s="62"/>
      <c r="N138" s="62"/>
      <c r="O138" s="62"/>
      <c r="P138" s="63"/>
      <c r="Q138" s="62"/>
      <c r="R138" s="62" t="n">
        <v>437.84</v>
      </c>
      <c r="S138" s="62" t="n">
        <v>7121984.25</v>
      </c>
      <c r="T138" s="62"/>
      <c r="U138" s="62"/>
      <c r="V138" s="62"/>
      <c r="W138" s="62"/>
      <c r="X138" s="62"/>
      <c r="Y138" s="62"/>
      <c r="Z138" s="62"/>
      <c r="AA138" s="62"/>
      <c r="AB138" s="62"/>
      <c r="AC138" s="62" t="n">
        <v>236745.6</v>
      </c>
      <c r="AD138" s="62"/>
      <c r="AE138" s="62"/>
      <c r="AM138" s="141"/>
    </row>
    <row r="139" s="139" customFormat="true" ht="33.75" hidden="false" customHeight="true" outlineLevel="0" collapsed="false">
      <c r="A139" s="61" t="n">
        <v>24</v>
      </c>
      <c r="B139" s="135" t="s">
        <v>31</v>
      </c>
      <c r="C139" s="135" t="s">
        <v>32</v>
      </c>
      <c r="D139" s="135" t="s">
        <v>43</v>
      </c>
      <c r="E139" s="147" t="s">
        <v>120</v>
      </c>
      <c r="F139" s="143" t="n">
        <v>17</v>
      </c>
      <c r="G139" s="144" t="n">
        <v>1</v>
      </c>
      <c r="H139" s="144"/>
      <c r="I139" s="168" t="n">
        <f aca="false">IF($F139&gt;0,J139+K139+L139+M139+N139+O139+Q139+S139+U139+W139+Y139+Z139+AB139+AC139+AD139+AE139,SUMIF($CN$8:$CN$487,$CN139,$AU$8:$AU$487))</f>
        <v>6888169.6</v>
      </c>
      <c r="J139" s="62"/>
      <c r="K139" s="62"/>
      <c r="L139" s="62"/>
      <c r="M139" s="62"/>
      <c r="N139" s="62"/>
      <c r="O139" s="62"/>
      <c r="P139" s="63" t="n">
        <v>1</v>
      </c>
      <c r="Q139" s="62" t="n">
        <v>6651424</v>
      </c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 t="n">
        <v>236745.6</v>
      </c>
      <c r="AD139" s="62"/>
      <c r="AE139" s="62"/>
      <c r="AM139" s="141"/>
    </row>
    <row r="140" s="139" customFormat="true" ht="33.75" hidden="false" customHeight="true" outlineLevel="0" collapsed="false">
      <c r="A140" s="61" t="n">
        <v>25</v>
      </c>
      <c r="B140" s="135" t="s">
        <v>31</v>
      </c>
      <c r="C140" s="135" t="s">
        <v>32</v>
      </c>
      <c r="D140" s="135" t="s">
        <v>43</v>
      </c>
      <c r="E140" s="147" t="s">
        <v>121</v>
      </c>
      <c r="F140" s="143" t="n">
        <v>108</v>
      </c>
      <c r="G140" s="144"/>
      <c r="H140" s="144"/>
      <c r="I140" s="168" t="n">
        <f aca="false">IF($F140&gt;0,J140+K140+L140+M140+N140+O140+Q140+S140+U140+W140+Y140+Z140+AB140+AC140+AD140+AE140,SUMIF($CN$8:$CN$487,$CN140,$AU$8:$AU$487))</f>
        <v>4161684.1</v>
      </c>
      <c r="J140" s="62" t="n">
        <v>1011217.24</v>
      </c>
      <c r="K140" s="62"/>
      <c r="L140" s="62" t="n">
        <v>2676975.66</v>
      </c>
      <c r="M140" s="62"/>
      <c r="N140" s="62"/>
      <c r="O140" s="62"/>
      <c r="P140" s="63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 t="n">
        <v>473491.2</v>
      </c>
      <c r="AD140" s="62"/>
      <c r="AE140" s="62"/>
      <c r="AM140" s="141"/>
    </row>
    <row r="141" s="139" customFormat="true" ht="33.75" hidden="false" customHeight="true" outlineLevel="0" collapsed="false">
      <c r="A141" s="61" t="n">
        <v>26</v>
      </c>
      <c r="B141" s="135" t="s">
        <v>31</v>
      </c>
      <c r="C141" s="135" t="s">
        <v>32</v>
      </c>
      <c r="D141" s="135" t="s">
        <v>43</v>
      </c>
      <c r="E141" s="147" t="s">
        <v>121</v>
      </c>
      <c r="F141" s="143" t="n">
        <v>110</v>
      </c>
      <c r="G141" s="144"/>
      <c r="H141" s="144"/>
      <c r="I141" s="168" t="n">
        <f aca="false">IF($F141&gt;0,J141+K141+L141+M141+N141+O141+Q141+S141+U141+W141+Y141+Z141+AB141+AC141+AD141+AE141,SUMIF($CN$8:$CN$487,$CN141,$AU$8:$AU$487))</f>
        <v>14791560.8</v>
      </c>
      <c r="J141" s="62"/>
      <c r="K141" s="62"/>
      <c r="L141" s="62"/>
      <c r="M141" s="62"/>
      <c r="N141" s="62"/>
      <c r="O141" s="62"/>
      <c r="P141" s="63"/>
      <c r="Q141" s="62"/>
      <c r="R141" s="62" t="n">
        <v>894.79</v>
      </c>
      <c r="S141" s="62" t="n">
        <v>14554815.2</v>
      </c>
      <c r="T141" s="62"/>
      <c r="U141" s="62"/>
      <c r="V141" s="62"/>
      <c r="W141" s="62"/>
      <c r="X141" s="62"/>
      <c r="Y141" s="62"/>
      <c r="Z141" s="62"/>
      <c r="AA141" s="62"/>
      <c r="AB141" s="62"/>
      <c r="AC141" s="62" t="n">
        <v>236745.6</v>
      </c>
      <c r="AD141" s="62"/>
      <c r="AE141" s="62"/>
      <c r="AM141" s="141"/>
    </row>
    <row r="142" s="139" customFormat="true" ht="33.75" hidden="false" customHeight="true" outlineLevel="0" collapsed="false">
      <c r="A142" s="61" t="n">
        <v>27</v>
      </c>
      <c r="B142" s="135" t="s">
        <v>31</v>
      </c>
      <c r="C142" s="135" t="s">
        <v>32</v>
      </c>
      <c r="D142" s="135" t="s">
        <v>43</v>
      </c>
      <c r="E142" s="147" t="s">
        <v>122</v>
      </c>
      <c r="F142" s="143" t="n">
        <v>11</v>
      </c>
      <c r="G142" s="144"/>
      <c r="H142" s="144"/>
      <c r="I142" s="168" t="n">
        <f aca="false">IF($F142&gt;0,J142+K142+L142+M142+N142+O142+Q142+S142+U142+W142+Y142+Z142+AB142+AC142+AD142+AE142,SUMIF($CN$8:$CN$487,$CN142,$AU$8:$AU$487))</f>
        <v>13812987.41</v>
      </c>
      <c r="J142" s="62"/>
      <c r="K142" s="62"/>
      <c r="L142" s="62"/>
      <c r="M142" s="62"/>
      <c r="N142" s="62"/>
      <c r="O142" s="62"/>
      <c r="P142" s="63"/>
      <c r="Q142" s="62"/>
      <c r="R142" s="62" t="n">
        <v>834.63</v>
      </c>
      <c r="S142" s="62" t="n">
        <v>13576241.81</v>
      </c>
      <c r="T142" s="62"/>
      <c r="U142" s="62"/>
      <c r="V142" s="62"/>
      <c r="W142" s="62"/>
      <c r="X142" s="62"/>
      <c r="Y142" s="62"/>
      <c r="Z142" s="62"/>
      <c r="AA142" s="62"/>
      <c r="AB142" s="62"/>
      <c r="AC142" s="62" t="n">
        <v>236745.6</v>
      </c>
      <c r="AD142" s="62"/>
      <c r="AE142" s="62"/>
      <c r="AM142" s="141"/>
    </row>
    <row r="143" s="139" customFormat="true" ht="33.75" hidden="false" customHeight="true" outlineLevel="0" collapsed="false">
      <c r="A143" s="61" t="n">
        <v>28</v>
      </c>
      <c r="B143" s="135" t="s">
        <v>31</v>
      </c>
      <c r="C143" s="135" t="s">
        <v>32</v>
      </c>
      <c r="D143" s="135" t="s">
        <v>43</v>
      </c>
      <c r="E143" s="147" t="s">
        <v>122</v>
      </c>
      <c r="F143" s="143" t="n">
        <v>7</v>
      </c>
      <c r="G143" s="144"/>
      <c r="H143" s="144"/>
      <c r="I143" s="168" t="n">
        <f aca="false">IF($F143&gt;0,J143+K143+L143+M143+N143+O143+Q143+S143+U143+W143+Y143+Z143+AB143+AC143+AD143+AE143,SUMIF($CN$8:$CN$487,$CN143,$AU$8:$AU$487))</f>
        <v>11772720.45</v>
      </c>
      <c r="J143" s="62"/>
      <c r="K143" s="62"/>
      <c r="L143" s="62"/>
      <c r="M143" s="62"/>
      <c r="N143" s="62"/>
      <c r="O143" s="62"/>
      <c r="P143" s="63"/>
      <c r="Q143" s="62"/>
      <c r="R143" s="62" t="n">
        <v>709.2</v>
      </c>
      <c r="S143" s="62" t="n">
        <v>11535974.85</v>
      </c>
      <c r="T143" s="62"/>
      <c r="U143" s="62"/>
      <c r="V143" s="62"/>
      <c r="W143" s="62"/>
      <c r="X143" s="62"/>
      <c r="Y143" s="62"/>
      <c r="Z143" s="62"/>
      <c r="AA143" s="62"/>
      <c r="AB143" s="62"/>
      <c r="AC143" s="62" t="n">
        <v>236745.6</v>
      </c>
      <c r="AD143" s="62"/>
      <c r="AE143" s="62"/>
      <c r="AM143" s="141"/>
    </row>
    <row r="144" s="139" customFormat="true" ht="33.75" hidden="false" customHeight="true" outlineLevel="0" collapsed="false">
      <c r="A144" s="61" t="n">
        <v>29</v>
      </c>
      <c r="B144" s="135" t="s">
        <v>31</v>
      </c>
      <c r="C144" s="135" t="s">
        <v>32</v>
      </c>
      <c r="D144" s="135" t="s">
        <v>43</v>
      </c>
      <c r="E144" s="147" t="s">
        <v>122</v>
      </c>
      <c r="F144" s="143" t="n">
        <v>8</v>
      </c>
      <c r="G144" s="144"/>
      <c r="H144" s="144"/>
      <c r="I144" s="168" t="n">
        <f aca="false">IF($F144&gt;0,J144+K144+L144+M144+N144+O144+Q144+S144+U144+W144+Y144+Z144+AB144+AC144+AD144+AE144,SUMIF($CN$8:$CN$487,$CN144,$AU$8:$AU$487))</f>
        <v>14048521.69</v>
      </c>
      <c r="J144" s="62"/>
      <c r="K144" s="62"/>
      <c r="L144" s="62"/>
      <c r="M144" s="62"/>
      <c r="N144" s="62"/>
      <c r="O144" s="62"/>
      <c r="P144" s="63"/>
      <c r="Q144" s="62"/>
      <c r="R144" s="62" t="n">
        <v>849.11</v>
      </c>
      <c r="S144" s="62" t="n">
        <v>13811776.09</v>
      </c>
      <c r="T144" s="62"/>
      <c r="U144" s="62"/>
      <c r="V144" s="62"/>
      <c r="W144" s="62"/>
      <c r="X144" s="62"/>
      <c r="Y144" s="62"/>
      <c r="Z144" s="62"/>
      <c r="AA144" s="62"/>
      <c r="AB144" s="62"/>
      <c r="AC144" s="62" t="n">
        <v>236745.6</v>
      </c>
      <c r="AD144" s="62"/>
      <c r="AE144" s="62"/>
      <c r="AM144" s="141"/>
    </row>
    <row r="145" s="139" customFormat="true" ht="33.75" hidden="false" customHeight="true" outlineLevel="0" collapsed="false">
      <c r="A145" s="61" t="n">
        <v>30</v>
      </c>
      <c r="B145" s="143" t="s">
        <v>31</v>
      </c>
      <c r="C145" s="143" t="s">
        <v>32</v>
      </c>
      <c r="D145" s="146" t="s">
        <v>43</v>
      </c>
      <c r="E145" s="149" t="s">
        <v>54</v>
      </c>
      <c r="F145" s="143" t="n">
        <v>15</v>
      </c>
      <c r="G145" s="144"/>
      <c r="H145" s="144"/>
      <c r="I145" s="136" t="n">
        <f aca="false">IF($F145&gt;0,J145+K145+L145+M145+N145+O145+Q145+S145+U145+W145+Y145+Z145+AB145+AC145+AD145+AE145,SUMIF($CN$8:$CN$487,$CN145,$AU$8:$AU$487))</f>
        <v>14625085.53</v>
      </c>
      <c r="J145" s="57"/>
      <c r="K145" s="57"/>
      <c r="L145" s="57"/>
      <c r="M145" s="57"/>
      <c r="N145" s="57"/>
      <c r="O145" s="57"/>
      <c r="P145" s="58"/>
      <c r="Q145" s="57"/>
      <c r="R145" s="57" t="n">
        <v>368.38</v>
      </c>
      <c r="S145" s="57" t="n">
        <v>5992135.38</v>
      </c>
      <c r="T145" s="57"/>
      <c r="U145" s="57"/>
      <c r="V145" s="57"/>
      <c r="W145" s="57"/>
      <c r="X145" s="57" t="n">
        <v>829.14</v>
      </c>
      <c r="Y145" s="57" t="n">
        <v>8159458.95</v>
      </c>
      <c r="Z145" s="57"/>
      <c r="AA145" s="57"/>
      <c r="AB145" s="57"/>
      <c r="AC145" s="137" t="n">
        <v>473491.2</v>
      </c>
      <c r="AD145" s="137"/>
      <c r="AE145" s="57"/>
      <c r="AM145" s="141"/>
    </row>
    <row r="146" s="139" customFormat="true" ht="33.75" hidden="false" customHeight="true" outlineLevel="0" collapsed="false">
      <c r="A146" s="61" t="n">
        <v>31</v>
      </c>
      <c r="B146" s="135" t="s">
        <v>31</v>
      </c>
      <c r="C146" s="135" t="s">
        <v>32</v>
      </c>
      <c r="D146" s="135" t="s">
        <v>43</v>
      </c>
      <c r="E146" s="147" t="s">
        <v>55</v>
      </c>
      <c r="F146" s="143" t="n">
        <v>67</v>
      </c>
      <c r="G146" s="144"/>
      <c r="H146" s="144"/>
      <c r="I146" s="168" t="n">
        <f aca="false">IF($F146&gt;0,J146+K146+L146+M146+N146+O146+Q146+S146+U146+W146+Y146+Z146+AB146+AC146+AD146+AE146,SUMIF($CN$8:$CN$487,$CN146,$AU$8:$AU$487))</f>
        <v>14387183.56</v>
      </c>
      <c r="J146" s="62"/>
      <c r="K146" s="62"/>
      <c r="L146" s="62"/>
      <c r="M146" s="62"/>
      <c r="N146" s="62"/>
      <c r="O146" s="62"/>
      <c r="P146" s="63"/>
      <c r="Q146" s="62"/>
      <c r="R146" s="62" t="n">
        <v>869.93</v>
      </c>
      <c r="S146" s="62" t="n">
        <v>14150437.96</v>
      </c>
      <c r="T146" s="62"/>
      <c r="U146" s="62"/>
      <c r="V146" s="62"/>
      <c r="W146" s="62"/>
      <c r="X146" s="62"/>
      <c r="Y146" s="62"/>
      <c r="Z146" s="62"/>
      <c r="AA146" s="62"/>
      <c r="AB146" s="62"/>
      <c r="AC146" s="62" t="n">
        <v>236745.6</v>
      </c>
      <c r="AD146" s="62"/>
      <c r="AE146" s="62"/>
      <c r="AM146" s="141"/>
    </row>
    <row r="147" s="139" customFormat="true" ht="33.75" hidden="false" customHeight="true" outlineLevel="0" collapsed="false">
      <c r="A147" s="61" t="n">
        <v>32</v>
      </c>
      <c r="B147" s="143" t="s">
        <v>31</v>
      </c>
      <c r="C147" s="143" t="s">
        <v>32</v>
      </c>
      <c r="D147" s="146" t="s">
        <v>43</v>
      </c>
      <c r="E147" s="149" t="s">
        <v>55</v>
      </c>
      <c r="F147" s="143" t="n">
        <v>74</v>
      </c>
      <c r="G147" s="144"/>
      <c r="H147" s="144"/>
      <c r="I147" s="136" t="n">
        <f aca="false">IF($F147&gt;0,J147+K147+L147+M147+N147+O147+Q147+S147+U147+W147+Y147+Z147+AB147+AC147+AD147+AE147,SUMIF($CN$8:$CN$487,$CN147,$AU$8:$AU$487))</f>
        <v>20651225.76</v>
      </c>
      <c r="J147" s="57" t="n">
        <v>288641.93</v>
      </c>
      <c r="K147" s="57"/>
      <c r="L147" s="57" t="n">
        <v>764116.14</v>
      </c>
      <c r="M147" s="57" t="n">
        <v>2996920</v>
      </c>
      <c r="N147" s="57"/>
      <c r="O147" s="57"/>
      <c r="P147" s="58"/>
      <c r="Q147" s="57"/>
      <c r="R147" s="57"/>
      <c r="S147" s="57"/>
      <c r="T147" s="57"/>
      <c r="U147" s="57"/>
      <c r="V147" s="57"/>
      <c r="W147" s="57"/>
      <c r="X147" s="57" t="n">
        <v>1687</v>
      </c>
      <c r="Y147" s="57" t="n">
        <v>16601547.69</v>
      </c>
      <c r="Z147" s="57"/>
      <c r="AA147" s="57"/>
      <c r="AB147" s="57"/>
      <c r="AC147" s="137"/>
      <c r="AD147" s="137"/>
      <c r="AE147" s="57"/>
      <c r="AM147" s="141"/>
    </row>
    <row r="148" s="139" customFormat="true" ht="33.75" hidden="false" customHeight="true" outlineLevel="0" collapsed="false">
      <c r="A148" s="61" t="n">
        <v>33</v>
      </c>
      <c r="B148" s="135" t="s">
        <v>31</v>
      </c>
      <c r="C148" s="135" t="s">
        <v>32</v>
      </c>
      <c r="D148" s="135" t="s">
        <v>43</v>
      </c>
      <c r="E148" s="147" t="s">
        <v>123</v>
      </c>
      <c r="F148" s="143" t="n">
        <v>13</v>
      </c>
      <c r="G148" s="144"/>
      <c r="H148" s="144"/>
      <c r="I148" s="168" t="n">
        <f aca="false">IF($F148&gt;0,J148+K148+L148+M148+N148+O148+Q148+S148+U148+W148+Y148+Z148+AB148+AC148+AD148+AE148,SUMIF($CN$8:$CN$487,$CN148,$AU$8:$AU$487))</f>
        <v>8882382.93</v>
      </c>
      <c r="J148" s="62"/>
      <c r="K148" s="62"/>
      <c r="L148" s="62"/>
      <c r="M148" s="62"/>
      <c r="N148" s="62"/>
      <c r="O148" s="62"/>
      <c r="P148" s="63"/>
      <c r="Q148" s="62"/>
      <c r="R148" s="62" t="n">
        <v>531.51</v>
      </c>
      <c r="S148" s="62" t="n">
        <v>8645637.33</v>
      </c>
      <c r="T148" s="62"/>
      <c r="U148" s="62"/>
      <c r="V148" s="62"/>
      <c r="W148" s="62"/>
      <c r="X148" s="62"/>
      <c r="Y148" s="62"/>
      <c r="Z148" s="62"/>
      <c r="AA148" s="62"/>
      <c r="AB148" s="62"/>
      <c r="AC148" s="62" t="n">
        <v>236745.6</v>
      </c>
      <c r="AD148" s="62"/>
      <c r="AE148" s="62"/>
      <c r="AM148" s="141"/>
    </row>
    <row r="149" s="139" customFormat="true" ht="33.75" hidden="false" customHeight="true" outlineLevel="0" collapsed="false">
      <c r="A149" s="61" t="n">
        <v>34</v>
      </c>
      <c r="B149" s="135" t="s">
        <v>31</v>
      </c>
      <c r="C149" s="135" t="s">
        <v>32</v>
      </c>
      <c r="D149" s="135" t="s">
        <v>43</v>
      </c>
      <c r="E149" s="147" t="s">
        <v>123</v>
      </c>
      <c r="F149" s="143" t="n">
        <v>8</v>
      </c>
      <c r="G149" s="144"/>
      <c r="H149" s="144"/>
      <c r="I149" s="168" t="n">
        <f aca="false">IF($F149&gt;0,J149+K149+L149+M149+N149+O149+Q149+S149+U149+W149+Y149+Z149+AB149+AC149+AD149+AE149,SUMIF($CN$8:$CN$487,$CN149,$AU$8:$AU$487))</f>
        <v>7720327.03</v>
      </c>
      <c r="J149" s="62"/>
      <c r="K149" s="62"/>
      <c r="L149" s="62"/>
      <c r="M149" s="62"/>
      <c r="N149" s="62"/>
      <c r="O149" s="62"/>
      <c r="P149" s="63"/>
      <c r="Q149" s="62"/>
      <c r="R149" s="62" t="n">
        <v>460.07</v>
      </c>
      <c r="S149" s="62" t="n">
        <v>7483581.43</v>
      </c>
      <c r="T149" s="62"/>
      <c r="U149" s="62"/>
      <c r="V149" s="62"/>
      <c r="W149" s="62"/>
      <c r="X149" s="62"/>
      <c r="Y149" s="62"/>
      <c r="Z149" s="62"/>
      <c r="AA149" s="62"/>
      <c r="AB149" s="62"/>
      <c r="AC149" s="62" t="n">
        <v>236745.6</v>
      </c>
      <c r="AD149" s="62"/>
      <c r="AE149" s="62"/>
      <c r="AM149" s="141"/>
    </row>
    <row r="150" s="139" customFormat="true" ht="33.75" hidden="false" customHeight="true" outlineLevel="0" collapsed="false">
      <c r="A150" s="61" t="n">
        <v>35</v>
      </c>
      <c r="B150" s="135" t="s">
        <v>31</v>
      </c>
      <c r="C150" s="135" t="s">
        <v>32</v>
      </c>
      <c r="D150" s="135" t="s">
        <v>43</v>
      </c>
      <c r="E150" s="147" t="s">
        <v>123</v>
      </c>
      <c r="F150" s="143" t="n">
        <v>9</v>
      </c>
      <c r="G150" s="144"/>
      <c r="H150" s="144"/>
      <c r="I150" s="168" t="n">
        <f aca="false">IF($F150&gt;0,J150+K150+L150+M150+N150+O150+Q150+S150+U150+W150+Y150+Z150+AB150+AC150+AD150+AE150,SUMIF($CN$8:$CN$487,$CN150,$AU$8:$AU$487))</f>
        <v>7823129.29</v>
      </c>
      <c r="J150" s="62"/>
      <c r="K150" s="62"/>
      <c r="L150" s="62"/>
      <c r="M150" s="62"/>
      <c r="N150" s="62"/>
      <c r="O150" s="62"/>
      <c r="P150" s="63"/>
      <c r="Q150" s="62"/>
      <c r="R150" s="62" t="n">
        <v>466.39</v>
      </c>
      <c r="S150" s="62" t="n">
        <v>7586383.69</v>
      </c>
      <c r="T150" s="62"/>
      <c r="U150" s="62"/>
      <c r="V150" s="62"/>
      <c r="W150" s="62"/>
      <c r="X150" s="62"/>
      <c r="Y150" s="62"/>
      <c r="Z150" s="62"/>
      <c r="AA150" s="62"/>
      <c r="AB150" s="62"/>
      <c r="AC150" s="62" t="n">
        <v>236745.6</v>
      </c>
      <c r="AD150" s="62"/>
      <c r="AE150" s="62"/>
      <c r="AM150" s="141"/>
    </row>
    <row r="151" s="139" customFormat="true" ht="33.75" hidden="false" customHeight="true" outlineLevel="0" collapsed="false">
      <c r="A151" s="61" t="n">
        <v>36</v>
      </c>
      <c r="B151" s="135" t="s">
        <v>31</v>
      </c>
      <c r="C151" s="135" t="s">
        <v>32</v>
      </c>
      <c r="D151" s="135" t="s">
        <v>43</v>
      </c>
      <c r="E151" s="147" t="s">
        <v>124</v>
      </c>
      <c r="F151" s="143" t="n">
        <v>1</v>
      </c>
      <c r="G151" s="144"/>
      <c r="H151" s="144"/>
      <c r="I151" s="168" t="n">
        <f aca="false">IF($F151&gt;0,J151+K151+L151+M151+N151+O151+Q151+S151+U151+W151+Y151+Z151+AB151+AC151+AD151+AE151,SUMIF($CN$8:$CN$487,$CN151,$AU$8:$AU$487))</f>
        <v>14982876.54</v>
      </c>
      <c r="J151" s="62"/>
      <c r="K151" s="62"/>
      <c r="L151" s="62"/>
      <c r="M151" s="62"/>
      <c r="N151" s="62"/>
      <c r="O151" s="62"/>
      <c r="P151" s="63"/>
      <c r="Q151" s="62"/>
      <c r="R151" s="62" t="n">
        <v>478.4</v>
      </c>
      <c r="S151" s="62" t="n">
        <v>7781740.51</v>
      </c>
      <c r="T151" s="62"/>
      <c r="U151" s="62"/>
      <c r="V151" s="62" t="n">
        <v>120</v>
      </c>
      <c r="W151" s="62" t="n">
        <v>528684</v>
      </c>
      <c r="X151" s="62" t="n">
        <v>629.92</v>
      </c>
      <c r="Y151" s="62" t="n">
        <v>6198960.83</v>
      </c>
      <c r="Z151" s="62"/>
      <c r="AA151" s="62"/>
      <c r="AB151" s="62"/>
      <c r="AC151" s="62" t="n">
        <v>473491.2</v>
      </c>
      <c r="AD151" s="62"/>
      <c r="AE151" s="62"/>
      <c r="AM151" s="141"/>
    </row>
    <row r="152" s="139" customFormat="true" ht="33.75" hidden="false" customHeight="true" outlineLevel="0" collapsed="false">
      <c r="A152" s="61" t="n">
        <v>37</v>
      </c>
      <c r="B152" s="135" t="s">
        <v>31</v>
      </c>
      <c r="C152" s="135" t="s">
        <v>32</v>
      </c>
      <c r="D152" s="135" t="s">
        <v>43</v>
      </c>
      <c r="E152" s="147" t="s">
        <v>124</v>
      </c>
      <c r="F152" s="143" t="n">
        <v>4</v>
      </c>
      <c r="G152" s="144"/>
      <c r="H152" s="144"/>
      <c r="I152" s="168" t="n">
        <f aca="false">IF($F152&gt;0,J152+K152+L152+M152+N152+O152+Q152+S152+U152+W152+Y152+Z152+AB152+AC152+AD152+AE152,SUMIF($CN$8:$CN$487,$CN152,$AU$8:$AU$487))</f>
        <v>8335083.47</v>
      </c>
      <c r="J152" s="62"/>
      <c r="K152" s="62"/>
      <c r="L152" s="62"/>
      <c r="M152" s="62"/>
      <c r="N152" s="62"/>
      <c r="O152" s="62"/>
      <c r="P152" s="63"/>
      <c r="Q152" s="62"/>
      <c r="R152" s="62" t="n">
        <v>468.07</v>
      </c>
      <c r="S152" s="62" t="n">
        <v>7613710.87</v>
      </c>
      <c r="T152" s="62"/>
      <c r="U152" s="62"/>
      <c r="V152" s="62" t="n">
        <v>110</v>
      </c>
      <c r="W152" s="62" t="n">
        <v>484627</v>
      </c>
      <c r="X152" s="62"/>
      <c r="Y152" s="62"/>
      <c r="Z152" s="62"/>
      <c r="AA152" s="62"/>
      <c r="AB152" s="62"/>
      <c r="AC152" s="62" t="n">
        <v>236745.6</v>
      </c>
      <c r="AD152" s="62"/>
      <c r="AE152" s="62"/>
      <c r="AM152" s="141"/>
    </row>
    <row r="153" s="139" customFormat="true" ht="33.75" hidden="false" customHeight="true" outlineLevel="0" collapsed="false">
      <c r="A153" s="61" t="n">
        <v>38</v>
      </c>
      <c r="B153" s="135" t="s">
        <v>31</v>
      </c>
      <c r="C153" s="135" t="s">
        <v>32</v>
      </c>
      <c r="D153" s="135" t="s">
        <v>43</v>
      </c>
      <c r="E153" s="147" t="s">
        <v>124</v>
      </c>
      <c r="F153" s="143" t="n">
        <v>6</v>
      </c>
      <c r="G153" s="144"/>
      <c r="H153" s="144"/>
      <c r="I153" s="168" t="n">
        <f aca="false">IF($F153&gt;0,J153+K153+L153+M153+N153+O153+Q153+S153+U153+W153+Y153+Z153+AB153+AC153+AD153+AE153,SUMIF($CN$8:$CN$487,$CN153,$AU$8:$AU$487))</f>
        <v>1602512.6</v>
      </c>
      <c r="J153" s="62"/>
      <c r="K153" s="62"/>
      <c r="L153" s="62"/>
      <c r="M153" s="62"/>
      <c r="N153" s="62"/>
      <c r="O153" s="62"/>
      <c r="P153" s="63"/>
      <c r="Q153" s="62"/>
      <c r="R153" s="62"/>
      <c r="S153" s="62"/>
      <c r="T153" s="62"/>
      <c r="U153" s="62"/>
      <c r="V153" s="62" t="n">
        <v>310</v>
      </c>
      <c r="W153" s="62" t="n">
        <v>1365767</v>
      </c>
      <c r="X153" s="62"/>
      <c r="Y153" s="62"/>
      <c r="Z153" s="62"/>
      <c r="AA153" s="62"/>
      <c r="AB153" s="62"/>
      <c r="AC153" s="62" t="n">
        <v>236745.6</v>
      </c>
      <c r="AD153" s="62"/>
      <c r="AE153" s="62"/>
      <c r="AM153" s="141"/>
    </row>
    <row r="154" s="139" customFormat="true" ht="33.75" hidden="false" customHeight="true" outlineLevel="0" collapsed="false">
      <c r="A154" s="61" t="n">
        <v>39</v>
      </c>
      <c r="B154" s="135" t="s">
        <v>31</v>
      </c>
      <c r="C154" s="135" t="s">
        <v>32</v>
      </c>
      <c r="D154" s="135" t="s">
        <v>43</v>
      </c>
      <c r="E154" s="147" t="s">
        <v>124</v>
      </c>
      <c r="F154" s="143" t="n">
        <v>7</v>
      </c>
      <c r="G154" s="144"/>
      <c r="H154" s="144"/>
      <c r="I154" s="168" t="n">
        <f aca="false">IF($F154&gt;0,J154+K154+L154+M154+N154+O154+Q154+S154+U154+W154+Y154+Z154+AB154+AC154+AD154+AE154,SUMIF($CN$8:$CN$487,$CN154,$AU$8:$AU$487))</f>
        <v>9102002.88</v>
      </c>
      <c r="J154" s="62"/>
      <c r="K154" s="62"/>
      <c r="L154" s="62"/>
      <c r="M154" s="62"/>
      <c r="N154" s="62"/>
      <c r="O154" s="62"/>
      <c r="P154" s="63"/>
      <c r="Q154" s="62"/>
      <c r="R154" s="62" t="n">
        <v>519.01</v>
      </c>
      <c r="S154" s="62" t="n">
        <v>8442310.08</v>
      </c>
      <c r="T154" s="62"/>
      <c r="U154" s="62"/>
      <c r="V154" s="62" t="n">
        <v>96</v>
      </c>
      <c r="W154" s="62" t="n">
        <v>422947.2</v>
      </c>
      <c r="X154" s="62"/>
      <c r="Y154" s="62"/>
      <c r="Z154" s="62"/>
      <c r="AA154" s="62"/>
      <c r="AB154" s="62"/>
      <c r="AC154" s="62" t="n">
        <v>236745.6</v>
      </c>
      <c r="AD154" s="62"/>
      <c r="AE154" s="62"/>
      <c r="AM154" s="141"/>
    </row>
    <row r="155" s="139" customFormat="true" ht="33.75" hidden="false" customHeight="true" outlineLevel="0" collapsed="false">
      <c r="A155" s="61" t="n">
        <v>40</v>
      </c>
      <c r="B155" s="135" t="s">
        <v>31</v>
      </c>
      <c r="C155" s="135" t="s">
        <v>32</v>
      </c>
      <c r="D155" s="135" t="s">
        <v>43</v>
      </c>
      <c r="E155" s="147" t="s">
        <v>125</v>
      </c>
      <c r="F155" s="143" t="s">
        <v>126</v>
      </c>
      <c r="G155" s="144"/>
      <c r="H155" s="144"/>
      <c r="I155" s="168" t="n">
        <f aca="false">IF($F155&gt;0,J155+K155+L155+M155+N155+O155+Q155+S155+U155+W155+Y155+Z155+AB155+AC155+AD155+AE155,SUMIF($CN$8:$CN$487,$CN155,$AU$8:$AU$487))</f>
        <v>665657.25</v>
      </c>
      <c r="J155" s="62" t="n">
        <v>52687.49</v>
      </c>
      <c r="K155" s="62"/>
      <c r="L155" s="62" t="n">
        <v>139478.56</v>
      </c>
      <c r="M155" s="62"/>
      <c r="N155" s="62"/>
      <c r="O155" s="62"/>
      <c r="P155" s="63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 t="n">
        <v>473491.2</v>
      </c>
      <c r="AD155" s="62"/>
      <c r="AE155" s="62"/>
      <c r="AM155" s="141"/>
    </row>
    <row r="156" s="139" customFormat="true" ht="33.75" hidden="false" customHeight="true" outlineLevel="0" collapsed="false">
      <c r="A156" s="61" t="n">
        <v>41</v>
      </c>
      <c r="B156" s="135" t="s">
        <v>31</v>
      </c>
      <c r="C156" s="135" t="s">
        <v>32</v>
      </c>
      <c r="D156" s="135" t="s">
        <v>43</v>
      </c>
      <c r="E156" s="147" t="s">
        <v>127</v>
      </c>
      <c r="F156" s="143" t="s">
        <v>128</v>
      </c>
      <c r="G156" s="144"/>
      <c r="H156" s="144"/>
      <c r="I156" s="168" t="n">
        <f aca="false">IF($F156&gt;0,J156+K156+L156+M156+N156+O156+Q156+S156+U156+W156+Y156+Z156+AB156+AC156+AD156+AE156,SUMIF($CN$8:$CN$487,$CN156,$AU$8:$AU$487))</f>
        <v>7093916.44</v>
      </c>
      <c r="J156" s="62"/>
      <c r="K156" s="62"/>
      <c r="L156" s="62"/>
      <c r="M156" s="62"/>
      <c r="N156" s="62"/>
      <c r="O156" s="62"/>
      <c r="P156" s="63"/>
      <c r="Q156" s="62"/>
      <c r="R156" s="62" t="n">
        <v>421.56</v>
      </c>
      <c r="S156" s="62" t="n">
        <v>6857170.84</v>
      </c>
      <c r="T156" s="62"/>
      <c r="U156" s="62"/>
      <c r="V156" s="62"/>
      <c r="W156" s="62"/>
      <c r="X156" s="62"/>
      <c r="Y156" s="62"/>
      <c r="Z156" s="62"/>
      <c r="AA156" s="62"/>
      <c r="AB156" s="62"/>
      <c r="AC156" s="62" t="n">
        <v>236745.6</v>
      </c>
      <c r="AD156" s="62"/>
      <c r="AE156" s="62"/>
      <c r="AM156" s="141"/>
    </row>
    <row r="157" s="139" customFormat="true" ht="33.75" hidden="false" customHeight="true" outlineLevel="0" collapsed="false">
      <c r="A157" s="61" t="n">
        <v>42</v>
      </c>
      <c r="B157" s="135" t="s">
        <v>31</v>
      </c>
      <c r="C157" s="135" t="s">
        <v>32</v>
      </c>
      <c r="D157" s="135" t="s">
        <v>43</v>
      </c>
      <c r="E157" s="147" t="s">
        <v>129</v>
      </c>
      <c r="F157" s="143" t="n">
        <v>13</v>
      </c>
      <c r="G157" s="144"/>
      <c r="H157" s="144"/>
      <c r="I157" s="168" t="n">
        <f aca="false">IF($F157&gt;0,J157+K157+L157+M157+N157+O157+Q157+S157+U157+W157+Y157+Z157+AB157+AC157+AD157+AE157,SUMIF($CN$8:$CN$487,$CN157,$AU$8:$AU$487))</f>
        <v>1305971.37</v>
      </c>
      <c r="J157" s="62" t="n">
        <v>228246.82</v>
      </c>
      <c r="K157" s="62"/>
      <c r="L157" s="62" t="n">
        <v>604233.35</v>
      </c>
      <c r="M157" s="62"/>
      <c r="N157" s="62"/>
      <c r="O157" s="62"/>
      <c r="P157" s="63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 t="n">
        <v>473491.2</v>
      </c>
      <c r="AD157" s="62"/>
      <c r="AE157" s="62"/>
      <c r="AM157" s="141"/>
    </row>
    <row r="158" s="139" customFormat="true" ht="33.75" hidden="false" customHeight="true" outlineLevel="0" collapsed="false">
      <c r="A158" s="61" t="n">
        <v>43</v>
      </c>
      <c r="B158" s="135" t="s">
        <v>31</v>
      </c>
      <c r="C158" s="135" t="s">
        <v>32</v>
      </c>
      <c r="D158" s="135" t="s">
        <v>43</v>
      </c>
      <c r="E158" s="147" t="s">
        <v>129</v>
      </c>
      <c r="F158" s="143" t="n">
        <v>43</v>
      </c>
      <c r="G158" s="144"/>
      <c r="H158" s="144"/>
      <c r="I158" s="168" t="n">
        <f aca="false">IF($F158&gt;0,J158+K158+L158+M158+N158+O158+Q158+S158+U158+W158+Y158+Z158+AB158+AC158+AD158+AE158,SUMIF($CN$8:$CN$487,$CN158,$AU$8:$AU$487))</f>
        <v>24912052.67</v>
      </c>
      <c r="J158" s="62"/>
      <c r="K158" s="62"/>
      <c r="L158" s="62"/>
      <c r="M158" s="62"/>
      <c r="N158" s="62"/>
      <c r="O158" s="62"/>
      <c r="P158" s="63"/>
      <c r="Q158" s="62"/>
      <c r="R158" s="62" t="n">
        <v>1516.97</v>
      </c>
      <c r="S158" s="62" t="n">
        <v>24675307.07</v>
      </c>
      <c r="T158" s="62"/>
      <c r="U158" s="62"/>
      <c r="V158" s="62"/>
      <c r="W158" s="62"/>
      <c r="X158" s="62"/>
      <c r="Y158" s="62"/>
      <c r="Z158" s="62"/>
      <c r="AA158" s="62"/>
      <c r="AB158" s="62"/>
      <c r="AC158" s="62" t="n">
        <v>236745.6</v>
      </c>
      <c r="AD158" s="62"/>
      <c r="AE158" s="62"/>
      <c r="AM158" s="141"/>
    </row>
    <row r="159" s="139" customFormat="true" ht="33.75" hidden="false" customHeight="true" outlineLevel="0" collapsed="false">
      <c r="A159" s="61" t="n">
        <v>44</v>
      </c>
      <c r="B159" s="135" t="s">
        <v>31</v>
      </c>
      <c r="C159" s="135" t="s">
        <v>32</v>
      </c>
      <c r="D159" s="135" t="s">
        <v>43</v>
      </c>
      <c r="E159" s="147" t="s">
        <v>130</v>
      </c>
      <c r="F159" s="143" t="n">
        <v>19</v>
      </c>
      <c r="G159" s="144"/>
      <c r="H159" s="144"/>
      <c r="I159" s="168" t="n">
        <f aca="false">IF($F159&gt;0,J159+K159+L159+M159+N159+O159+Q159+S159+U159+W159+Y159+Z159+AB159+AC159+AD159+AE159,SUMIF($CN$8:$CN$487,$CN159,$AU$8:$AU$487))</f>
        <v>775403.2</v>
      </c>
      <c r="J159" s="62"/>
      <c r="K159" s="62"/>
      <c r="L159" s="62"/>
      <c r="M159" s="62"/>
      <c r="N159" s="62"/>
      <c r="O159" s="62"/>
      <c r="P159" s="63"/>
      <c r="Q159" s="62"/>
      <c r="R159" s="62"/>
      <c r="S159" s="62"/>
      <c r="T159" s="62"/>
      <c r="U159" s="62"/>
      <c r="V159" s="62" t="n">
        <v>176</v>
      </c>
      <c r="W159" s="62" t="n">
        <v>775403.2</v>
      </c>
      <c r="X159" s="62"/>
      <c r="Y159" s="62"/>
      <c r="Z159" s="62"/>
      <c r="AA159" s="62"/>
      <c r="AB159" s="62"/>
      <c r="AC159" s="62"/>
      <c r="AD159" s="62"/>
      <c r="AE159" s="62"/>
      <c r="AM159" s="141"/>
    </row>
    <row r="160" s="139" customFormat="true" ht="33.75" hidden="false" customHeight="true" outlineLevel="0" collapsed="false">
      <c r="A160" s="61" t="n">
        <v>45</v>
      </c>
      <c r="B160" s="135" t="s">
        <v>31</v>
      </c>
      <c r="C160" s="135" t="s">
        <v>32</v>
      </c>
      <c r="D160" s="135" t="s">
        <v>43</v>
      </c>
      <c r="E160" s="147" t="s">
        <v>130</v>
      </c>
      <c r="F160" s="143" t="n">
        <v>27</v>
      </c>
      <c r="G160" s="144"/>
      <c r="H160" s="144"/>
      <c r="I160" s="168" t="n">
        <f aca="false">IF($F160&gt;0,J160+K160+L160+M160+N160+O160+Q160+S160+U160+W160+Y160+Z160+AB160+AC160+AD160+AE160,SUMIF($CN$8:$CN$487,$CN160,$AU$8:$AU$487))</f>
        <v>6129504.59</v>
      </c>
      <c r="J160" s="62" t="n">
        <v>1384052.26</v>
      </c>
      <c r="K160" s="62"/>
      <c r="L160" s="62" t="n">
        <v>3663974.53</v>
      </c>
      <c r="M160" s="62"/>
      <c r="N160" s="62"/>
      <c r="O160" s="62"/>
      <c r="P160" s="63"/>
      <c r="Q160" s="62"/>
      <c r="R160" s="62"/>
      <c r="S160" s="62"/>
      <c r="T160" s="62"/>
      <c r="U160" s="62"/>
      <c r="V160" s="62" t="n">
        <v>138</v>
      </c>
      <c r="W160" s="62" t="n">
        <v>607986.6</v>
      </c>
      <c r="X160" s="62"/>
      <c r="Y160" s="62"/>
      <c r="Z160" s="62"/>
      <c r="AA160" s="62"/>
      <c r="AB160" s="62"/>
      <c r="AC160" s="62" t="n">
        <v>473491.2</v>
      </c>
      <c r="AD160" s="62"/>
      <c r="AE160" s="62"/>
      <c r="AM160" s="141"/>
    </row>
    <row r="161" s="139" customFormat="true" ht="33.75" hidden="false" customHeight="true" outlineLevel="0" collapsed="false">
      <c r="A161" s="61" t="n">
        <v>46</v>
      </c>
      <c r="B161" s="135" t="s">
        <v>31</v>
      </c>
      <c r="C161" s="135" t="s">
        <v>32</v>
      </c>
      <c r="D161" s="135" t="s">
        <v>43</v>
      </c>
      <c r="E161" s="147" t="s">
        <v>61</v>
      </c>
      <c r="F161" s="143" t="n">
        <v>5</v>
      </c>
      <c r="G161" s="144"/>
      <c r="H161" s="144"/>
      <c r="I161" s="168" t="n">
        <f aca="false">IF($F161&gt;0,J161+K161+L161+M161+N161+O161+Q161+S161+U161+W161+Y161+Z161+AB161+AC161+AD161+AE161,SUMIF($CN$8:$CN$487,$CN161,$AU$8:$AU$487))</f>
        <v>1241129.43</v>
      </c>
      <c r="J161" s="62" t="n">
        <v>210468.66</v>
      </c>
      <c r="K161" s="62"/>
      <c r="L161" s="62" t="n">
        <v>557169.57</v>
      </c>
      <c r="M161" s="62"/>
      <c r="N161" s="62"/>
      <c r="O161" s="62"/>
      <c r="P161" s="63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 t="n">
        <v>473491.2</v>
      </c>
      <c r="AD161" s="62"/>
      <c r="AE161" s="62"/>
      <c r="AM161" s="141"/>
    </row>
    <row r="162" s="139" customFormat="true" ht="33.75" hidden="false" customHeight="true" outlineLevel="0" collapsed="false">
      <c r="A162" s="61" t="n">
        <v>47</v>
      </c>
      <c r="B162" s="135" t="s">
        <v>31</v>
      </c>
      <c r="C162" s="135" t="s">
        <v>32</v>
      </c>
      <c r="D162" s="135" t="s">
        <v>43</v>
      </c>
      <c r="E162" s="147" t="s">
        <v>131</v>
      </c>
      <c r="F162" s="143" t="n">
        <v>6</v>
      </c>
      <c r="G162" s="144"/>
      <c r="H162" s="144"/>
      <c r="I162" s="168" t="n">
        <f aca="false">IF($F162&gt;0,J162+K162+L162+M162+N162+O162+Q162+S162+U162+W162+Y162+Z162+AB162+AC162+AD162+AE162,SUMIF($CN$8:$CN$487,$CN162,$AU$8:$AU$487))</f>
        <v>14059094.71</v>
      </c>
      <c r="J162" s="62"/>
      <c r="K162" s="62"/>
      <c r="L162" s="62"/>
      <c r="M162" s="62"/>
      <c r="N162" s="62"/>
      <c r="O162" s="62"/>
      <c r="P162" s="63"/>
      <c r="Q162" s="62"/>
      <c r="R162" s="62" t="n">
        <v>849.76</v>
      </c>
      <c r="S162" s="62" t="n">
        <v>13822349.11</v>
      </c>
      <c r="T162" s="62"/>
      <c r="U162" s="62"/>
      <c r="V162" s="62"/>
      <c r="W162" s="62"/>
      <c r="X162" s="62"/>
      <c r="Y162" s="62"/>
      <c r="Z162" s="62"/>
      <c r="AA162" s="62"/>
      <c r="AB162" s="62"/>
      <c r="AC162" s="62" t="n">
        <v>236745.6</v>
      </c>
      <c r="AD162" s="62"/>
      <c r="AE162" s="62"/>
      <c r="AM162" s="141"/>
    </row>
    <row r="163" s="139" customFormat="true" ht="33.75" hidden="false" customHeight="true" outlineLevel="0" collapsed="false">
      <c r="A163" s="61" t="n">
        <v>48</v>
      </c>
      <c r="B163" s="143" t="s">
        <v>31</v>
      </c>
      <c r="C163" s="143" t="s">
        <v>32</v>
      </c>
      <c r="D163" s="146" t="s">
        <v>43</v>
      </c>
      <c r="E163" s="149" t="s">
        <v>63</v>
      </c>
      <c r="F163" s="143" t="n">
        <v>10</v>
      </c>
      <c r="G163" s="144"/>
      <c r="H163" s="144"/>
      <c r="I163" s="136" t="n">
        <f aca="false">IF($F163&gt;0,J163+K163+L163+M163+N163+O163+Q163+S163+U163+W163+Y163+Z163+AB163+AC163+AD163+AE163,SUMIF($CN$8:$CN$487,$CN163,$AU$8:$AU$487))</f>
        <v>14739587.6</v>
      </c>
      <c r="J163" s="57"/>
      <c r="K163" s="57"/>
      <c r="L163" s="57"/>
      <c r="M163" s="57"/>
      <c r="N163" s="57"/>
      <c r="O163" s="57"/>
      <c r="P163" s="58"/>
      <c r="Q163" s="57"/>
      <c r="R163" s="57"/>
      <c r="S163" s="57"/>
      <c r="T163" s="57"/>
      <c r="U163" s="57"/>
      <c r="V163" s="57" t="n">
        <v>195</v>
      </c>
      <c r="W163" s="57" t="n">
        <v>300589.65</v>
      </c>
      <c r="X163" s="57" t="n">
        <v>654.4</v>
      </c>
      <c r="Y163" s="57" t="n">
        <v>10512597.95</v>
      </c>
      <c r="Z163" s="57" t="n">
        <v>3926400</v>
      </c>
      <c r="AA163" s="57"/>
      <c r="AB163" s="57"/>
      <c r="AC163" s="137"/>
      <c r="AD163" s="137"/>
      <c r="AE163" s="57"/>
      <c r="AM163" s="141"/>
    </row>
    <row r="164" s="139" customFormat="true" ht="33.75" hidden="false" customHeight="true" outlineLevel="0" collapsed="false">
      <c r="A164" s="61" t="n">
        <v>49</v>
      </c>
      <c r="B164" s="135" t="s">
        <v>31</v>
      </c>
      <c r="C164" s="135" t="s">
        <v>32</v>
      </c>
      <c r="D164" s="135" t="s">
        <v>43</v>
      </c>
      <c r="E164" s="147" t="s">
        <v>63</v>
      </c>
      <c r="F164" s="143" t="n">
        <v>25</v>
      </c>
      <c r="G164" s="144"/>
      <c r="H164" s="144"/>
      <c r="I164" s="168" t="n">
        <f aca="false">IF($F164&gt;0,J164+K164+L164+M164+N164+O164+Q164+S164+U164+W164+Y164+Z164+AB164+AC164+AD164+AE164,SUMIF($CN$8:$CN$487,$CN164,$AU$8:$AU$487))</f>
        <v>777979.3</v>
      </c>
      <c r="J164" s="62" t="n">
        <v>353482.8</v>
      </c>
      <c r="K164" s="62"/>
      <c r="L164" s="62" t="n">
        <v>424496.5</v>
      </c>
      <c r="M164" s="62"/>
      <c r="N164" s="62"/>
      <c r="O164" s="62"/>
      <c r="P164" s="63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M164" s="141"/>
    </row>
    <row r="165" s="139" customFormat="true" ht="33.75" hidden="false" customHeight="true" outlineLevel="0" collapsed="false">
      <c r="A165" s="61" t="n">
        <v>50</v>
      </c>
      <c r="B165" s="135" t="s">
        <v>31</v>
      </c>
      <c r="C165" s="135" t="s">
        <v>32</v>
      </c>
      <c r="D165" s="135" t="s">
        <v>43</v>
      </c>
      <c r="E165" s="147" t="s">
        <v>132</v>
      </c>
      <c r="F165" s="143" t="n">
        <v>29</v>
      </c>
      <c r="G165" s="144"/>
      <c r="H165" s="144"/>
      <c r="I165" s="168" t="n">
        <f aca="false">IF($F165&gt;0,J165+K165+L165+M165+N165+O165+Q165+S165+U165+W165+Y165+Z165+AB165+AC165+AD165+AE165,SUMIF($CN$8:$CN$487,$CN165,$AU$8:$AU$487))</f>
        <v>15030673.64</v>
      </c>
      <c r="J165" s="62"/>
      <c r="K165" s="62"/>
      <c r="L165" s="62"/>
      <c r="M165" s="62"/>
      <c r="N165" s="62"/>
      <c r="O165" s="62"/>
      <c r="P165" s="63"/>
      <c r="Q165" s="62"/>
      <c r="R165" s="62" t="n">
        <v>909.49</v>
      </c>
      <c r="S165" s="62" t="n">
        <v>14793928.04</v>
      </c>
      <c r="T165" s="62"/>
      <c r="U165" s="62"/>
      <c r="V165" s="62"/>
      <c r="W165" s="62"/>
      <c r="X165" s="62"/>
      <c r="Y165" s="62"/>
      <c r="Z165" s="62"/>
      <c r="AA165" s="62"/>
      <c r="AB165" s="62"/>
      <c r="AC165" s="62" t="n">
        <v>236745.6</v>
      </c>
      <c r="AD165" s="62"/>
      <c r="AE165" s="62"/>
      <c r="AM165" s="141"/>
    </row>
    <row r="166" s="139" customFormat="true" ht="33.75" hidden="false" customHeight="true" outlineLevel="0" collapsed="false">
      <c r="A166" s="61" t="n">
        <v>51</v>
      </c>
      <c r="B166" s="135" t="s">
        <v>31</v>
      </c>
      <c r="C166" s="135" t="s">
        <v>32</v>
      </c>
      <c r="D166" s="135" t="s">
        <v>43</v>
      </c>
      <c r="E166" s="147" t="s">
        <v>132</v>
      </c>
      <c r="F166" s="143" t="n">
        <v>37</v>
      </c>
      <c r="G166" s="144"/>
      <c r="H166" s="144"/>
      <c r="I166" s="168" t="n">
        <f aca="false">IF($F166&gt;0,J166+K166+L166+M166+N166+O166+Q166+S166+U166+W166+Y166+Z166+AB166+AC166+AD166+AE166,SUMIF($CN$8:$CN$487,$CN166,$AU$8:$AU$487))</f>
        <v>18683081.7</v>
      </c>
      <c r="J166" s="62"/>
      <c r="K166" s="62"/>
      <c r="L166" s="62"/>
      <c r="M166" s="62"/>
      <c r="N166" s="62"/>
      <c r="O166" s="62"/>
      <c r="P166" s="63"/>
      <c r="Q166" s="62"/>
      <c r="R166" s="62" t="n">
        <v>1134.03</v>
      </c>
      <c r="S166" s="62" t="n">
        <v>18446336.1</v>
      </c>
      <c r="T166" s="62"/>
      <c r="U166" s="62"/>
      <c r="V166" s="62"/>
      <c r="W166" s="62"/>
      <c r="X166" s="62"/>
      <c r="Y166" s="62"/>
      <c r="Z166" s="62"/>
      <c r="AA166" s="62"/>
      <c r="AB166" s="62"/>
      <c r="AC166" s="62" t="n">
        <v>236745.6</v>
      </c>
      <c r="AD166" s="62"/>
      <c r="AE166" s="62"/>
      <c r="AM166" s="141"/>
    </row>
    <row r="167" s="139" customFormat="true" ht="33.75" hidden="false" customHeight="true" outlineLevel="0" collapsed="false">
      <c r="A167" s="61" t="n">
        <v>52</v>
      </c>
      <c r="B167" s="135" t="s">
        <v>31</v>
      </c>
      <c r="C167" s="135" t="s">
        <v>32</v>
      </c>
      <c r="D167" s="135" t="s">
        <v>43</v>
      </c>
      <c r="E167" s="147" t="s">
        <v>132</v>
      </c>
      <c r="F167" s="143" t="s">
        <v>133</v>
      </c>
      <c r="G167" s="144"/>
      <c r="H167" s="144"/>
      <c r="I167" s="168" t="n">
        <f aca="false">IF($F167&gt;0,J167+K167+L167+M167+N167+O167+Q167+S167+U167+W167+Y167+Z167+AB167+AC167+AD167+AE167,SUMIF($CN$8:$CN$487,$CN167,$AU$8:$AU$487))</f>
        <v>11637060.51</v>
      </c>
      <c r="J167" s="62"/>
      <c r="K167" s="62"/>
      <c r="L167" s="62"/>
      <c r="M167" s="62"/>
      <c r="N167" s="62"/>
      <c r="O167" s="62"/>
      <c r="P167" s="63"/>
      <c r="Q167" s="62"/>
      <c r="R167" s="62" t="n">
        <v>700.86</v>
      </c>
      <c r="S167" s="62" t="n">
        <v>11400314.91</v>
      </c>
      <c r="T167" s="62"/>
      <c r="U167" s="62"/>
      <c r="V167" s="62"/>
      <c r="W167" s="62"/>
      <c r="X167" s="62"/>
      <c r="Y167" s="62"/>
      <c r="Z167" s="62"/>
      <c r="AA167" s="62"/>
      <c r="AB167" s="62"/>
      <c r="AC167" s="62" t="n">
        <v>236745.6</v>
      </c>
      <c r="AD167" s="62"/>
      <c r="AE167" s="62"/>
      <c r="AM167" s="141"/>
    </row>
    <row r="168" s="139" customFormat="true" ht="33.75" hidden="false" customHeight="true" outlineLevel="0" collapsed="false">
      <c r="A168" s="61" t="n">
        <v>53</v>
      </c>
      <c r="B168" s="135" t="s">
        <v>31</v>
      </c>
      <c r="C168" s="135" t="s">
        <v>32</v>
      </c>
      <c r="D168" s="135" t="s">
        <v>43</v>
      </c>
      <c r="E168" s="147" t="s">
        <v>64</v>
      </c>
      <c r="F168" s="143" t="n">
        <v>107</v>
      </c>
      <c r="G168" s="144"/>
      <c r="H168" s="144"/>
      <c r="I168" s="168" t="n">
        <f aca="false">IF($F168&gt;0,J168+K168+L168+M168+N168+O168+Q168+S168+U168+W168+Y168+Z168+AB168+AC168+AD168+AE168,SUMIF($CN$8:$CN$487,$CN168,$AU$8:$AU$487))</f>
        <v>10898587.59</v>
      </c>
      <c r="J168" s="62" t="n">
        <v>211551.66</v>
      </c>
      <c r="K168" s="62"/>
      <c r="L168" s="62" t="n">
        <v>560036.59</v>
      </c>
      <c r="M168" s="62"/>
      <c r="N168" s="62"/>
      <c r="O168" s="62"/>
      <c r="P168" s="63"/>
      <c r="Q168" s="62"/>
      <c r="R168" s="62" t="n">
        <v>275.28</v>
      </c>
      <c r="S168" s="62" t="n">
        <v>4477754.03</v>
      </c>
      <c r="T168" s="62"/>
      <c r="U168" s="62"/>
      <c r="V168" s="62"/>
      <c r="W168" s="62"/>
      <c r="X168" s="62" t="n">
        <v>477.83</v>
      </c>
      <c r="Y168" s="62" t="n">
        <v>4702262.91</v>
      </c>
      <c r="Z168" s="62"/>
      <c r="AA168" s="62"/>
      <c r="AB168" s="62"/>
      <c r="AC168" s="62" t="n">
        <v>946982.4</v>
      </c>
      <c r="AD168" s="62"/>
      <c r="AE168" s="62"/>
      <c r="AM168" s="141"/>
    </row>
    <row r="169" s="139" customFormat="true" ht="33.75" hidden="false" customHeight="true" outlineLevel="0" collapsed="false">
      <c r="A169" s="61" t="n">
        <v>54</v>
      </c>
      <c r="B169" s="135" t="s">
        <v>31</v>
      </c>
      <c r="C169" s="135" t="s">
        <v>32</v>
      </c>
      <c r="D169" s="135" t="s">
        <v>43</v>
      </c>
      <c r="E169" s="147" t="s">
        <v>64</v>
      </c>
      <c r="F169" s="143" t="n">
        <v>117</v>
      </c>
      <c r="G169" s="144"/>
      <c r="H169" s="144"/>
      <c r="I169" s="168" t="n">
        <f aca="false">IF($F169&gt;0,J169+K169+L169+M169+N169+O169+Q169+S169+U169+W169+Y169+Z169+AB169+AC169+AD169+AE169,SUMIF($CN$8:$CN$487,$CN169,$AU$8:$AU$487))</f>
        <v>6819557.71</v>
      </c>
      <c r="J169" s="62" t="n">
        <v>171944.62</v>
      </c>
      <c r="K169" s="62"/>
      <c r="L169" s="62" t="n">
        <v>455185.65</v>
      </c>
      <c r="M169" s="62"/>
      <c r="N169" s="62"/>
      <c r="O169" s="62"/>
      <c r="P169" s="63"/>
      <c r="Q169" s="62"/>
      <c r="R169" s="62" t="n">
        <v>337.03</v>
      </c>
      <c r="S169" s="62" t="n">
        <v>5482190.64</v>
      </c>
      <c r="T169" s="62"/>
      <c r="U169" s="62"/>
      <c r="V169" s="62"/>
      <c r="W169" s="62"/>
      <c r="X169" s="62"/>
      <c r="Y169" s="62"/>
      <c r="Z169" s="62"/>
      <c r="AA169" s="62"/>
      <c r="AB169" s="62"/>
      <c r="AC169" s="62" t="n">
        <v>710236.8</v>
      </c>
      <c r="AD169" s="62"/>
      <c r="AE169" s="62"/>
      <c r="AM169" s="141"/>
    </row>
    <row r="170" s="139" customFormat="true" ht="33.75" hidden="false" customHeight="true" outlineLevel="0" collapsed="false">
      <c r="A170" s="61" t="n">
        <v>55</v>
      </c>
      <c r="B170" s="135" t="s">
        <v>31</v>
      </c>
      <c r="C170" s="135" t="s">
        <v>32</v>
      </c>
      <c r="D170" s="135" t="s">
        <v>43</v>
      </c>
      <c r="E170" s="147" t="s">
        <v>64</v>
      </c>
      <c r="F170" s="143" t="n">
        <v>119</v>
      </c>
      <c r="G170" s="144"/>
      <c r="H170" s="144"/>
      <c r="I170" s="168" t="n">
        <f aca="false">IF($F170&gt;0,J170+K170+L170+M170+N170+O170+Q170+S170+U170+W170+Y170+Z170+AB170+AC170+AD170+AE170,SUMIF($CN$8:$CN$487,$CN170,$AU$8:$AU$487))</f>
        <v>8743008.38</v>
      </c>
      <c r="J170" s="62" t="n">
        <v>285350.72</v>
      </c>
      <c r="K170" s="62"/>
      <c r="L170" s="62" t="n">
        <v>755403.39</v>
      </c>
      <c r="M170" s="62"/>
      <c r="N170" s="62"/>
      <c r="O170" s="62"/>
      <c r="P170" s="63"/>
      <c r="Q170" s="62"/>
      <c r="R170" s="62" t="n">
        <v>429.85</v>
      </c>
      <c r="S170" s="62" t="n">
        <v>6992017.47</v>
      </c>
      <c r="T170" s="62"/>
      <c r="U170" s="62"/>
      <c r="V170" s="62"/>
      <c r="W170" s="62"/>
      <c r="X170" s="62"/>
      <c r="Y170" s="62"/>
      <c r="Z170" s="62"/>
      <c r="AA170" s="62"/>
      <c r="AB170" s="62"/>
      <c r="AC170" s="62" t="n">
        <v>710236.8</v>
      </c>
      <c r="AD170" s="62"/>
      <c r="AE170" s="62"/>
      <c r="AM170" s="141"/>
    </row>
    <row r="171" s="139" customFormat="true" ht="33.75" hidden="false" customHeight="true" outlineLevel="0" collapsed="false">
      <c r="A171" s="61" t="n">
        <v>56</v>
      </c>
      <c r="B171" s="135" t="s">
        <v>31</v>
      </c>
      <c r="C171" s="135" t="s">
        <v>32</v>
      </c>
      <c r="D171" s="135" t="s">
        <v>43</v>
      </c>
      <c r="E171" s="147" t="s">
        <v>64</v>
      </c>
      <c r="F171" s="143" t="n">
        <v>123</v>
      </c>
      <c r="G171" s="144"/>
      <c r="H171" s="144"/>
      <c r="I171" s="168" t="n">
        <f aca="false">IF($F171&gt;0,J171+K171+L171+M171+N171+O171+Q171+S171+U171+W171+Y171+Z171+AB171+AC171+AD171+AE171,SUMIF($CN$8:$CN$487,$CN171,$AU$8:$AU$487))</f>
        <v>7066914.58</v>
      </c>
      <c r="J171" s="62"/>
      <c r="K171" s="62"/>
      <c r="L171" s="62"/>
      <c r="M171" s="62"/>
      <c r="N171" s="62"/>
      <c r="O171" s="62"/>
      <c r="P171" s="63"/>
      <c r="Q171" s="62"/>
      <c r="R171" s="62" t="n">
        <v>419.9</v>
      </c>
      <c r="S171" s="62" t="n">
        <v>6830168.98</v>
      </c>
      <c r="T171" s="62"/>
      <c r="U171" s="62"/>
      <c r="V171" s="62"/>
      <c r="W171" s="62"/>
      <c r="X171" s="62"/>
      <c r="Y171" s="62"/>
      <c r="Z171" s="62"/>
      <c r="AA171" s="62"/>
      <c r="AB171" s="62"/>
      <c r="AC171" s="62" t="n">
        <v>236745.6</v>
      </c>
      <c r="AD171" s="62"/>
      <c r="AE171" s="62"/>
      <c r="AM171" s="141"/>
    </row>
    <row r="172" s="139" customFormat="true" ht="33.75" hidden="false" customHeight="true" outlineLevel="0" collapsed="false">
      <c r="A172" s="61" t="n">
        <v>57</v>
      </c>
      <c r="B172" s="135" t="s">
        <v>31</v>
      </c>
      <c r="C172" s="135" t="s">
        <v>32</v>
      </c>
      <c r="D172" s="135" t="s">
        <v>43</v>
      </c>
      <c r="E172" s="147" t="s">
        <v>64</v>
      </c>
      <c r="F172" s="143" t="n">
        <v>125</v>
      </c>
      <c r="G172" s="144"/>
      <c r="H172" s="144"/>
      <c r="I172" s="168" t="n">
        <f aca="false">IF($F172&gt;0,J172+K172+L172+M172+N172+O172+Q172+S172+U172+W172+Y172+Z172+AB172+AC172+AD172+AE172,SUMIF($CN$8:$CN$487,$CN172,$AU$8:$AU$487))</f>
        <v>13714251.7</v>
      </c>
      <c r="J172" s="62"/>
      <c r="K172" s="62"/>
      <c r="L172" s="62"/>
      <c r="M172" s="62"/>
      <c r="N172" s="62"/>
      <c r="O172" s="62"/>
      <c r="P172" s="63"/>
      <c r="Q172" s="62"/>
      <c r="R172" s="62" t="n">
        <v>828.56</v>
      </c>
      <c r="S172" s="62" t="n">
        <v>13477506.1</v>
      </c>
      <c r="T172" s="62"/>
      <c r="U172" s="62"/>
      <c r="V172" s="62"/>
      <c r="W172" s="62"/>
      <c r="X172" s="62"/>
      <c r="Y172" s="62"/>
      <c r="Z172" s="62"/>
      <c r="AA172" s="62"/>
      <c r="AB172" s="62"/>
      <c r="AC172" s="62" t="n">
        <v>236745.6</v>
      </c>
      <c r="AD172" s="62"/>
      <c r="AE172" s="62"/>
      <c r="AM172" s="141"/>
    </row>
    <row r="173" s="139" customFormat="true" ht="33.75" hidden="false" customHeight="true" outlineLevel="0" collapsed="false">
      <c r="A173" s="61" t="n">
        <v>58</v>
      </c>
      <c r="B173" s="135" t="s">
        <v>31</v>
      </c>
      <c r="C173" s="135" t="s">
        <v>32</v>
      </c>
      <c r="D173" s="135" t="s">
        <v>43</v>
      </c>
      <c r="E173" s="147" t="s">
        <v>64</v>
      </c>
      <c r="F173" s="143" t="n">
        <v>31</v>
      </c>
      <c r="G173" s="144"/>
      <c r="H173" s="144"/>
      <c r="I173" s="168" t="n">
        <f aca="false">IF($F173&gt;0,J173+K173+L173+M173+N173+O173+Q173+S173+U173+W173+Y173+Z173+AB173+AC173+AD173+AE173,SUMIF($CN$8:$CN$487,$CN173,$AU$8:$AU$487))</f>
        <v>16926496.92</v>
      </c>
      <c r="J173" s="62"/>
      <c r="K173" s="62"/>
      <c r="L173" s="62"/>
      <c r="M173" s="62"/>
      <c r="N173" s="62"/>
      <c r="O173" s="62"/>
      <c r="P173" s="63"/>
      <c r="Q173" s="62"/>
      <c r="R173" s="62" t="n">
        <v>1026.04</v>
      </c>
      <c r="S173" s="62" t="n">
        <v>16689751.32</v>
      </c>
      <c r="T173" s="62"/>
      <c r="U173" s="62"/>
      <c r="V173" s="62"/>
      <c r="W173" s="62"/>
      <c r="X173" s="62"/>
      <c r="Y173" s="62"/>
      <c r="Z173" s="62"/>
      <c r="AA173" s="62"/>
      <c r="AB173" s="62"/>
      <c r="AC173" s="62" t="n">
        <v>236745.6</v>
      </c>
      <c r="AD173" s="62"/>
      <c r="AE173" s="62"/>
      <c r="AM173" s="141"/>
    </row>
    <row r="174" s="139" customFormat="true" ht="33.75" hidden="false" customHeight="true" outlineLevel="0" collapsed="false">
      <c r="A174" s="61" t="n">
        <v>59</v>
      </c>
      <c r="B174" s="135" t="s">
        <v>31</v>
      </c>
      <c r="C174" s="135" t="s">
        <v>32</v>
      </c>
      <c r="D174" s="135" t="s">
        <v>43</v>
      </c>
      <c r="E174" s="147" t="s">
        <v>64</v>
      </c>
      <c r="F174" s="143" t="n">
        <v>58</v>
      </c>
      <c r="G174" s="144"/>
      <c r="H174" s="144"/>
      <c r="I174" s="168" t="n">
        <f aca="false">IF($F174&gt;0,J174+K174+L174+M174+N174+O174+Q174+S174+U174+W174+Y174+Z174+AB174+AC174+AD174+AE174,SUMIF($CN$8:$CN$487,$CN174,$AU$8:$AU$487))</f>
        <v>13539593.6</v>
      </c>
      <c r="J174" s="62"/>
      <c r="K174" s="62"/>
      <c r="L174" s="62"/>
      <c r="M174" s="62"/>
      <c r="N174" s="62"/>
      <c r="O174" s="62"/>
      <c r="P174" s="63" t="n">
        <v>2</v>
      </c>
      <c r="Q174" s="62" t="n">
        <v>13302848</v>
      </c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 t="n">
        <v>236745.6</v>
      </c>
      <c r="AD174" s="62"/>
      <c r="AE174" s="62"/>
      <c r="AM174" s="141"/>
    </row>
    <row r="175" s="139" customFormat="true" ht="33.75" hidden="false" customHeight="true" outlineLevel="0" collapsed="false">
      <c r="A175" s="61" t="n">
        <v>60</v>
      </c>
      <c r="B175" s="143" t="s">
        <v>31</v>
      </c>
      <c r="C175" s="143" t="s">
        <v>32</v>
      </c>
      <c r="D175" s="146" t="s">
        <v>43</v>
      </c>
      <c r="E175" s="149" t="s">
        <v>64</v>
      </c>
      <c r="F175" s="143" t="n">
        <v>73</v>
      </c>
      <c r="G175" s="144" t="n">
        <v>1</v>
      </c>
      <c r="H175" s="144"/>
      <c r="I175" s="136" t="n">
        <f aca="false">IF($F175&gt;0,J175+K175+L175+M175+N175+O175+Q175+S175+U175+W175+Y175+Z175+AB175+AC175+AD175+AE175,SUMIF($CN$8:$CN$487,$CN175,$AU$8:$AU$487))</f>
        <v>31212645.05</v>
      </c>
      <c r="J175" s="57"/>
      <c r="K175" s="57"/>
      <c r="L175" s="57"/>
      <c r="M175" s="57"/>
      <c r="N175" s="57"/>
      <c r="O175" s="57"/>
      <c r="P175" s="58"/>
      <c r="Q175" s="57"/>
      <c r="R175" s="57" t="n">
        <v>736.19</v>
      </c>
      <c r="S175" s="57" t="n">
        <v>11514423.86</v>
      </c>
      <c r="T175" s="57"/>
      <c r="U175" s="57"/>
      <c r="V175" s="57"/>
      <c r="W175" s="57"/>
      <c r="X175" s="57" t="n">
        <v>1953.56</v>
      </c>
      <c r="Y175" s="57" t="n">
        <v>19224729.99</v>
      </c>
      <c r="Z175" s="57"/>
      <c r="AA175" s="57"/>
      <c r="AB175" s="57"/>
      <c r="AC175" s="137" t="n">
        <v>473491.2</v>
      </c>
      <c r="AD175" s="137"/>
      <c r="AE175" s="57"/>
      <c r="AM175" s="141"/>
    </row>
    <row r="176" s="139" customFormat="true" ht="33.75" hidden="false" customHeight="true" outlineLevel="0" collapsed="false">
      <c r="A176" s="61" t="n">
        <v>61</v>
      </c>
      <c r="B176" s="143" t="s">
        <v>31</v>
      </c>
      <c r="C176" s="143" t="s">
        <v>32</v>
      </c>
      <c r="D176" s="146" t="s">
        <v>43</v>
      </c>
      <c r="E176" s="151" t="s">
        <v>64</v>
      </c>
      <c r="F176" s="143" t="n">
        <v>100</v>
      </c>
      <c r="G176" s="144"/>
      <c r="H176" s="144"/>
      <c r="I176" s="136" t="n">
        <f aca="false">IF($F176&gt;0,J176+K176+L176+M176+N176+O176+Q176+S176+U176+W176+Y176+Z176+AB176+AC176+AD176+AE176,SUMIF($CN$8:$CN$487,$CN176,$AU$8:$AU$487))</f>
        <v>12127810.93</v>
      </c>
      <c r="J176" s="57" t="n">
        <v>1441381.93</v>
      </c>
      <c r="K176" s="57"/>
      <c r="L176" s="57" t="n">
        <v>1325809.44</v>
      </c>
      <c r="M176" s="57" t="n">
        <v>9360619.56</v>
      </c>
      <c r="N176" s="57"/>
      <c r="O176" s="57"/>
      <c r="P176" s="58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137"/>
      <c r="AD176" s="137"/>
      <c r="AE176" s="57"/>
      <c r="AM176" s="141"/>
    </row>
    <row r="177" s="139" customFormat="true" ht="33.75" hidden="false" customHeight="true" outlineLevel="0" collapsed="false">
      <c r="A177" s="61" t="n">
        <v>62</v>
      </c>
      <c r="B177" s="135" t="s">
        <v>31</v>
      </c>
      <c r="C177" s="135" t="s">
        <v>32</v>
      </c>
      <c r="D177" s="135" t="s">
        <v>43</v>
      </c>
      <c r="E177" s="147" t="s">
        <v>64</v>
      </c>
      <c r="F177" s="143" t="n">
        <v>86</v>
      </c>
      <c r="G177" s="144"/>
      <c r="H177" s="144"/>
      <c r="I177" s="168" t="n">
        <f aca="false">IF($F177&gt;0,J177+K177+L177+M177+N177+O177+Q177+S177+U177+W177+Y177+Z177+AB177+AC177+AD177+AE177,SUMIF($CN$8:$CN$487,$CN177,$AU$8:$AU$487))</f>
        <v>740142.13</v>
      </c>
      <c r="J177" s="62" t="n">
        <v>434796.03</v>
      </c>
      <c r="K177" s="62"/>
      <c r="L177" s="62" t="n">
        <v>305346.1</v>
      </c>
      <c r="M177" s="62"/>
      <c r="N177" s="62"/>
      <c r="O177" s="62"/>
      <c r="P177" s="63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M177" s="141"/>
    </row>
    <row r="178" s="139" customFormat="true" ht="33.75" hidden="false" customHeight="true" outlineLevel="0" collapsed="false">
      <c r="A178" s="61" t="n">
        <v>63</v>
      </c>
      <c r="B178" s="135" t="s">
        <v>31</v>
      </c>
      <c r="C178" s="135" t="s">
        <v>32</v>
      </c>
      <c r="D178" s="135" t="s">
        <v>43</v>
      </c>
      <c r="E178" s="147" t="s">
        <v>134</v>
      </c>
      <c r="F178" s="143" t="n">
        <v>11</v>
      </c>
      <c r="G178" s="144"/>
      <c r="H178" s="144"/>
      <c r="I178" s="168" t="n">
        <f aca="false">IF($F178&gt;0,J178+K178+L178+M178+N178+O178+Q178+S178+U178+W178+Y178+Z178+AB178+AC178+AD178+AE178,SUMIF($CN$8:$CN$487,$CN178,$AU$8:$AU$487))</f>
        <v>13643331.15</v>
      </c>
      <c r="J178" s="62"/>
      <c r="K178" s="62"/>
      <c r="L178" s="62"/>
      <c r="M178" s="62"/>
      <c r="N178" s="62"/>
      <c r="O178" s="62"/>
      <c r="P178" s="63"/>
      <c r="Q178" s="62"/>
      <c r="R178" s="62" t="n">
        <v>824.2</v>
      </c>
      <c r="S178" s="62" t="n">
        <v>13406585.55</v>
      </c>
      <c r="T178" s="62"/>
      <c r="U178" s="62"/>
      <c r="V178" s="62"/>
      <c r="W178" s="62"/>
      <c r="X178" s="62"/>
      <c r="Y178" s="62"/>
      <c r="Z178" s="62"/>
      <c r="AA178" s="62"/>
      <c r="AB178" s="62"/>
      <c r="AC178" s="62" t="n">
        <v>236745.6</v>
      </c>
      <c r="AD178" s="62"/>
      <c r="AE178" s="62"/>
      <c r="AM178" s="141"/>
    </row>
    <row r="179" s="139" customFormat="true" ht="33.75" hidden="false" customHeight="true" outlineLevel="0" collapsed="false">
      <c r="A179" s="61" t="n">
        <v>64</v>
      </c>
      <c r="B179" s="135" t="s">
        <v>31</v>
      </c>
      <c r="C179" s="135" t="s">
        <v>32</v>
      </c>
      <c r="D179" s="135" t="s">
        <v>43</v>
      </c>
      <c r="E179" s="147" t="s">
        <v>134</v>
      </c>
      <c r="F179" s="143" t="n">
        <v>5</v>
      </c>
      <c r="G179" s="144"/>
      <c r="H179" s="144"/>
      <c r="I179" s="168" t="n">
        <f aca="false">IF($F179&gt;0,J179+K179+L179+M179+N179+O179+Q179+S179+U179+W179+Y179+Z179+AB179+AC179+AD179+AE179,SUMIF($CN$8:$CN$487,$CN179,$AU$8:$AU$487))</f>
        <v>14776107.93</v>
      </c>
      <c r="J179" s="62"/>
      <c r="K179" s="62"/>
      <c r="L179" s="62"/>
      <c r="M179" s="62"/>
      <c r="N179" s="62"/>
      <c r="O179" s="62"/>
      <c r="P179" s="63"/>
      <c r="Q179" s="62"/>
      <c r="R179" s="62" t="n">
        <v>893.84</v>
      </c>
      <c r="S179" s="62" t="n">
        <v>14539362.33</v>
      </c>
      <c r="T179" s="62"/>
      <c r="U179" s="62"/>
      <c r="V179" s="62"/>
      <c r="W179" s="62"/>
      <c r="X179" s="62"/>
      <c r="Y179" s="62"/>
      <c r="Z179" s="62"/>
      <c r="AA179" s="62"/>
      <c r="AB179" s="62"/>
      <c r="AC179" s="62" t="n">
        <v>236745.6</v>
      </c>
      <c r="AD179" s="62"/>
      <c r="AE179" s="62"/>
      <c r="AM179" s="141"/>
    </row>
    <row r="180" s="139" customFormat="true" ht="33.75" hidden="false" customHeight="true" outlineLevel="0" collapsed="false">
      <c r="A180" s="61" t="n">
        <v>65</v>
      </c>
      <c r="B180" s="135" t="s">
        <v>31</v>
      </c>
      <c r="C180" s="135" t="s">
        <v>32</v>
      </c>
      <c r="D180" s="135" t="s">
        <v>43</v>
      </c>
      <c r="E180" s="147" t="s">
        <v>135</v>
      </c>
      <c r="F180" s="143" t="n">
        <v>1</v>
      </c>
      <c r="G180" s="144"/>
      <c r="H180" s="144"/>
      <c r="I180" s="168" t="n">
        <f aca="false">IF($F180&gt;0,J180+K180+L180+M180+N180+O180+Q180+S180+U180+W180+Y180+Z180+AB180+AC180+AD180+AE180,SUMIF($CN$8:$CN$487,$CN180,$AU$8:$AU$487))</f>
        <v>20191017.6</v>
      </c>
      <c r="J180" s="62"/>
      <c r="K180" s="62"/>
      <c r="L180" s="62"/>
      <c r="M180" s="62"/>
      <c r="N180" s="62"/>
      <c r="O180" s="62"/>
      <c r="P180" s="63" t="n">
        <v>3</v>
      </c>
      <c r="Q180" s="62" t="n">
        <v>19954272</v>
      </c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 t="n">
        <v>236745.6</v>
      </c>
      <c r="AD180" s="62"/>
      <c r="AE180" s="62"/>
      <c r="AM180" s="141"/>
    </row>
    <row r="181" s="139" customFormat="true" ht="33.75" hidden="false" customHeight="true" outlineLevel="0" collapsed="false">
      <c r="A181" s="61" t="n">
        <v>66</v>
      </c>
      <c r="B181" s="135" t="s">
        <v>31</v>
      </c>
      <c r="C181" s="135" t="s">
        <v>32</v>
      </c>
      <c r="D181" s="135" t="s">
        <v>43</v>
      </c>
      <c r="E181" s="147" t="s">
        <v>136</v>
      </c>
      <c r="F181" s="143" t="n">
        <v>52</v>
      </c>
      <c r="G181" s="144"/>
      <c r="H181" s="144"/>
      <c r="I181" s="168" t="n">
        <f aca="false">IF($F181&gt;0,J181+K181+L181+M181+N181+O181+Q181+S181+U181+W181+Y181+Z181+AB181+AC181+AD181+AE181,SUMIF($CN$8:$CN$487,$CN181,$AU$8:$AU$487))</f>
        <v>10997962.3</v>
      </c>
      <c r="J181" s="62"/>
      <c r="K181" s="62"/>
      <c r="L181" s="62"/>
      <c r="M181" s="62"/>
      <c r="N181" s="62"/>
      <c r="O181" s="62"/>
      <c r="P181" s="63"/>
      <c r="Q181" s="62"/>
      <c r="R181" s="62" t="n">
        <v>661.57</v>
      </c>
      <c r="S181" s="62" t="n">
        <v>10761216.7</v>
      </c>
      <c r="T181" s="62"/>
      <c r="U181" s="62"/>
      <c r="V181" s="62"/>
      <c r="W181" s="62"/>
      <c r="X181" s="62"/>
      <c r="Y181" s="62"/>
      <c r="Z181" s="62"/>
      <c r="AA181" s="62"/>
      <c r="AB181" s="62"/>
      <c r="AC181" s="62" t="n">
        <v>236745.6</v>
      </c>
      <c r="AD181" s="62"/>
      <c r="AE181" s="62"/>
      <c r="AM181" s="141"/>
    </row>
    <row r="182" s="139" customFormat="true" ht="33.75" hidden="false" customHeight="true" outlineLevel="0" collapsed="false">
      <c r="A182" s="61" t="n">
        <v>67</v>
      </c>
      <c r="B182" s="135" t="s">
        <v>31</v>
      </c>
      <c r="C182" s="135" t="s">
        <v>32</v>
      </c>
      <c r="D182" s="135" t="s">
        <v>43</v>
      </c>
      <c r="E182" s="147" t="s">
        <v>65</v>
      </c>
      <c r="F182" s="143" t="n">
        <v>41</v>
      </c>
      <c r="G182" s="144"/>
      <c r="H182" s="144"/>
      <c r="I182" s="168" t="n">
        <f aca="false">IF($F182&gt;0,J182+K182+L182+M182+N182+O182+Q182+S182+U182+W182+Y182+Z182+AB182+AC182+AD182+AE182,SUMIF($CN$8:$CN$487,$CN182,$AU$8:$AU$487))</f>
        <v>16386785.07</v>
      </c>
      <c r="J182" s="62"/>
      <c r="K182" s="62"/>
      <c r="L182" s="62"/>
      <c r="M182" s="62"/>
      <c r="N182" s="62"/>
      <c r="O182" s="62"/>
      <c r="P182" s="63"/>
      <c r="Q182" s="62"/>
      <c r="R182" s="62" t="n">
        <v>992.86</v>
      </c>
      <c r="S182" s="62" t="n">
        <v>16150039.47</v>
      </c>
      <c r="T182" s="62"/>
      <c r="U182" s="62"/>
      <c r="V182" s="62"/>
      <c r="W182" s="62"/>
      <c r="X182" s="62"/>
      <c r="Y182" s="62"/>
      <c r="Z182" s="62"/>
      <c r="AA182" s="62"/>
      <c r="AB182" s="62"/>
      <c r="AC182" s="62" t="n">
        <v>236745.6</v>
      </c>
      <c r="AD182" s="62"/>
      <c r="AE182" s="62"/>
      <c r="AM182" s="141"/>
    </row>
    <row r="183" s="139" customFormat="true" ht="33.75" hidden="false" customHeight="true" outlineLevel="0" collapsed="false">
      <c r="A183" s="61" t="n">
        <v>68</v>
      </c>
      <c r="B183" s="135" t="s">
        <v>31</v>
      </c>
      <c r="C183" s="135" t="s">
        <v>32</v>
      </c>
      <c r="D183" s="135" t="s">
        <v>43</v>
      </c>
      <c r="E183" s="147" t="s">
        <v>65</v>
      </c>
      <c r="F183" s="143" t="n">
        <v>5</v>
      </c>
      <c r="G183" s="144"/>
      <c r="H183" s="144"/>
      <c r="I183" s="168" t="n">
        <f aca="false">IF($F183&gt;0,J183+K183+L183+M183+N183+O183+Q183+S183+U183+W183+Y183+Z183+AB183+AC183+AD183+AE183,SUMIF($CN$8:$CN$487,$CN183,$AU$8:$AU$487))</f>
        <v>3475830.02</v>
      </c>
      <c r="J183" s="62"/>
      <c r="K183" s="62"/>
      <c r="L183" s="62"/>
      <c r="M183" s="62"/>
      <c r="N183" s="62"/>
      <c r="O183" s="62"/>
      <c r="P183" s="63"/>
      <c r="Q183" s="62"/>
      <c r="R183" s="62" t="n">
        <v>199.13</v>
      </c>
      <c r="S183" s="62" t="n">
        <v>3239084.42</v>
      </c>
      <c r="T183" s="62"/>
      <c r="U183" s="62"/>
      <c r="V183" s="62"/>
      <c r="W183" s="62"/>
      <c r="X183" s="62"/>
      <c r="Y183" s="62"/>
      <c r="Z183" s="62"/>
      <c r="AA183" s="62"/>
      <c r="AB183" s="62"/>
      <c r="AC183" s="62" t="n">
        <v>236745.6</v>
      </c>
      <c r="AD183" s="62"/>
      <c r="AE183" s="62"/>
      <c r="AM183" s="141"/>
    </row>
    <row r="184" s="139" customFormat="true" ht="33.75" hidden="false" customHeight="true" outlineLevel="0" collapsed="false">
      <c r="A184" s="61" t="n">
        <v>69</v>
      </c>
      <c r="B184" s="135" t="s">
        <v>31</v>
      </c>
      <c r="C184" s="135" t="s">
        <v>32</v>
      </c>
      <c r="D184" s="135" t="s">
        <v>43</v>
      </c>
      <c r="E184" s="147" t="s">
        <v>66</v>
      </c>
      <c r="F184" s="143" t="n">
        <v>15</v>
      </c>
      <c r="G184" s="144"/>
      <c r="H184" s="144"/>
      <c r="I184" s="168" t="n">
        <f aca="false">IF($F184&gt;0,J184+K184+L184+M184+N184+O184+Q184+S184+U184+W184+Y184+Z184+AB184+AC184+AD184+AE184,SUMIF($CN$8:$CN$487,$CN184,$AU$8:$AU$487))</f>
        <v>11873570.77</v>
      </c>
      <c r="J184" s="62"/>
      <c r="K184" s="62"/>
      <c r="L184" s="62"/>
      <c r="M184" s="62"/>
      <c r="N184" s="62"/>
      <c r="O184" s="62"/>
      <c r="P184" s="63"/>
      <c r="Q184" s="62"/>
      <c r="R184" s="62" t="n">
        <v>715.4</v>
      </c>
      <c r="S184" s="62" t="n">
        <v>11636825.17</v>
      </c>
      <c r="T184" s="62"/>
      <c r="U184" s="62"/>
      <c r="V184" s="62"/>
      <c r="W184" s="62"/>
      <c r="X184" s="62"/>
      <c r="Y184" s="62"/>
      <c r="Z184" s="62"/>
      <c r="AA184" s="62"/>
      <c r="AB184" s="62"/>
      <c r="AC184" s="62" t="n">
        <v>236745.6</v>
      </c>
      <c r="AD184" s="62"/>
      <c r="AE184" s="62"/>
      <c r="AM184" s="141"/>
    </row>
    <row r="185" s="139" customFormat="true" ht="33.75" hidden="false" customHeight="true" outlineLevel="0" collapsed="false">
      <c r="A185" s="61" t="n">
        <v>70</v>
      </c>
      <c r="B185" s="135" t="s">
        <v>31</v>
      </c>
      <c r="C185" s="135" t="s">
        <v>32</v>
      </c>
      <c r="D185" s="135" t="s">
        <v>43</v>
      </c>
      <c r="E185" s="147" t="s">
        <v>66</v>
      </c>
      <c r="F185" s="143" t="n">
        <v>36</v>
      </c>
      <c r="G185" s="144"/>
      <c r="H185" s="144"/>
      <c r="I185" s="168" t="n">
        <f aca="false">IF($F185&gt;0,J185+K185+L185+M185+N185+O185+Q185+S185+U185+W185+Y185+Z185+AB185+AC185+AD185+AE185,SUMIF($CN$8:$CN$487,$CN185,$AU$8:$AU$487))</f>
        <v>20693581.55</v>
      </c>
      <c r="J185" s="62"/>
      <c r="K185" s="62"/>
      <c r="L185" s="62"/>
      <c r="M185" s="62"/>
      <c r="N185" s="62"/>
      <c r="O185" s="62"/>
      <c r="P185" s="63"/>
      <c r="Q185" s="62"/>
      <c r="R185" s="62" t="n">
        <v>1257.63</v>
      </c>
      <c r="S185" s="62" t="n">
        <v>20456835.95</v>
      </c>
      <c r="T185" s="62"/>
      <c r="U185" s="62"/>
      <c r="V185" s="62"/>
      <c r="W185" s="62"/>
      <c r="X185" s="62"/>
      <c r="Y185" s="62"/>
      <c r="Z185" s="62"/>
      <c r="AA185" s="62"/>
      <c r="AB185" s="62"/>
      <c r="AC185" s="62" t="n">
        <v>236745.6</v>
      </c>
      <c r="AD185" s="62"/>
      <c r="AE185" s="62"/>
      <c r="AM185" s="141"/>
    </row>
    <row r="186" s="139" customFormat="true" ht="33.75" hidden="false" customHeight="true" outlineLevel="0" collapsed="false">
      <c r="A186" s="61" t="n">
        <v>71</v>
      </c>
      <c r="B186" s="135" t="s">
        <v>31</v>
      </c>
      <c r="C186" s="135" t="s">
        <v>32</v>
      </c>
      <c r="D186" s="135" t="s">
        <v>43</v>
      </c>
      <c r="E186" s="147" t="s">
        <v>67</v>
      </c>
      <c r="F186" s="143" t="n">
        <v>46</v>
      </c>
      <c r="G186" s="144"/>
      <c r="H186" s="144"/>
      <c r="I186" s="168" t="n">
        <f aca="false">IF($F186&gt;0,J186+K186+L186+M186+N186+O186+Q186+S186+U186+W186+Y186+Z186+AB186+AC186+AD186+AE186,SUMIF($CN$8:$CN$487,$CN186,$AU$8:$AU$487))</f>
        <v>15030998.97</v>
      </c>
      <c r="J186" s="62"/>
      <c r="K186" s="62"/>
      <c r="L186" s="62"/>
      <c r="M186" s="62"/>
      <c r="N186" s="62"/>
      <c r="O186" s="62"/>
      <c r="P186" s="63"/>
      <c r="Q186" s="62"/>
      <c r="R186" s="62" t="n">
        <v>909.51</v>
      </c>
      <c r="S186" s="62" t="n">
        <v>14794253.37</v>
      </c>
      <c r="T186" s="62"/>
      <c r="U186" s="62"/>
      <c r="V186" s="62"/>
      <c r="W186" s="62"/>
      <c r="X186" s="62"/>
      <c r="Y186" s="62"/>
      <c r="Z186" s="62"/>
      <c r="AA186" s="62"/>
      <c r="AB186" s="62"/>
      <c r="AC186" s="62" t="n">
        <v>236745.6</v>
      </c>
      <c r="AD186" s="62"/>
      <c r="AE186" s="62"/>
      <c r="AM186" s="141"/>
    </row>
    <row r="187" s="139" customFormat="true" ht="33.75" hidden="false" customHeight="true" outlineLevel="0" collapsed="false">
      <c r="A187" s="61" t="n">
        <v>72</v>
      </c>
      <c r="B187" s="135" t="s">
        <v>31</v>
      </c>
      <c r="C187" s="135" t="s">
        <v>32</v>
      </c>
      <c r="D187" s="135" t="s">
        <v>43</v>
      </c>
      <c r="E187" s="147" t="s">
        <v>137</v>
      </c>
      <c r="F187" s="143" t="n">
        <v>10</v>
      </c>
      <c r="G187" s="144"/>
      <c r="H187" s="144"/>
      <c r="I187" s="168" t="n">
        <f aca="false">IF($F187&gt;0,J187+K187+L187+M187+N187+O187+Q187+S187+U187+W187+Y187+Z187+AB187+AC187+AD187+AE187,SUMIF($CN$8:$CN$487,$CN187,$AU$8:$AU$487))</f>
        <v>10956158.22</v>
      </c>
      <c r="J187" s="62"/>
      <c r="K187" s="62"/>
      <c r="L187" s="62"/>
      <c r="M187" s="62"/>
      <c r="N187" s="62"/>
      <c r="O187" s="62"/>
      <c r="P187" s="63"/>
      <c r="Q187" s="62"/>
      <c r="R187" s="62" t="n">
        <v>659</v>
      </c>
      <c r="S187" s="62" t="n">
        <v>10719412.62</v>
      </c>
      <c r="T187" s="62"/>
      <c r="U187" s="62"/>
      <c r="V187" s="62"/>
      <c r="W187" s="62"/>
      <c r="X187" s="62"/>
      <c r="Y187" s="62"/>
      <c r="Z187" s="62"/>
      <c r="AA187" s="62"/>
      <c r="AB187" s="62"/>
      <c r="AC187" s="62" t="n">
        <v>236745.6</v>
      </c>
      <c r="AD187" s="62"/>
      <c r="AE187" s="62"/>
      <c r="AM187" s="141"/>
    </row>
    <row r="188" s="139" customFormat="true" ht="33.75" hidden="false" customHeight="true" outlineLevel="0" collapsed="false">
      <c r="A188" s="61" t="n">
        <v>73</v>
      </c>
      <c r="B188" s="135" t="s">
        <v>31</v>
      </c>
      <c r="C188" s="135" t="s">
        <v>32</v>
      </c>
      <c r="D188" s="135" t="s">
        <v>43</v>
      </c>
      <c r="E188" s="147" t="s">
        <v>138</v>
      </c>
      <c r="F188" s="143" t="n">
        <v>2</v>
      </c>
      <c r="G188" s="144"/>
      <c r="H188" s="144"/>
      <c r="I188" s="168" t="n">
        <f aca="false">IF($F188&gt;0,J188+K188+L188+M188+N188+O188+Q188+S188+U188+W188+Y188+Z188+AB188+AC188+AD188+AE188,SUMIF($CN$8:$CN$487,$CN188,$AU$8:$AU$487))</f>
        <v>10173332.36</v>
      </c>
      <c r="J188" s="62" t="n">
        <v>172661.94</v>
      </c>
      <c r="K188" s="62"/>
      <c r="L188" s="62" t="n">
        <v>457084.58</v>
      </c>
      <c r="M188" s="62"/>
      <c r="N188" s="62"/>
      <c r="O188" s="62"/>
      <c r="P188" s="63"/>
      <c r="Q188" s="62"/>
      <c r="R188" s="62"/>
      <c r="S188" s="62"/>
      <c r="T188" s="62"/>
      <c r="U188" s="62"/>
      <c r="V188" s="62"/>
      <c r="W188" s="62"/>
      <c r="X188" s="62" t="n">
        <v>543.05</v>
      </c>
      <c r="Y188" s="62" t="n">
        <v>8833349.04</v>
      </c>
      <c r="Z188" s="62"/>
      <c r="AA188" s="62"/>
      <c r="AB188" s="62"/>
      <c r="AC188" s="62" t="n">
        <v>710236.8</v>
      </c>
      <c r="AD188" s="62"/>
      <c r="AE188" s="62"/>
      <c r="AM188" s="141"/>
    </row>
    <row r="189" s="139" customFormat="true" ht="33.75" hidden="false" customHeight="true" outlineLevel="0" collapsed="false">
      <c r="A189" s="61" t="n">
        <v>74</v>
      </c>
      <c r="B189" s="135" t="s">
        <v>31</v>
      </c>
      <c r="C189" s="135" t="s">
        <v>32</v>
      </c>
      <c r="D189" s="135" t="s">
        <v>43</v>
      </c>
      <c r="E189" s="147" t="s">
        <v>138</v>
      </c>
      <c r="F189" s="143" t="n">
        <v>4</v>
      </c>
      <c r="G189" s="144"/>
      <c r="H189" s="144"/>
      <c r="I189" s="168" t="n">
        <f aca="false">IF($F189&gt;0,J189+K189+L189+M189+N189+O189+Q189+S189+U189+W189+Y189+Z189+AB189+AC189+AD189+AE189,SUMIF($CN$8:$CN$487,$CN189,$AU$8:$AU$487))</f>
        <v>286370.5</v>
      </c>
      <c r="J189" s="62"/>
      <c r="K189" s="62"/>
      <c r="L189" s="62"/>
      <c r="M189" s="62"/>
      <c r="N189" s="62"/>
      <c r="O189" s="62"/>
      <c r="P189" s="63"/>
      <c r="Q189" s="62"/>
      <c r="R189" s="62"/>
      <c r="S189" s="62"/>
      <c r="T189" s="62"/>
      <c r="U189" s="62"/>
      <c r="V189" s="62" t="n">
        <v>65</v>
      </c>
      <c r="W189" s="62" t="n">
        <v>286370.5</v>
      </c>
      <c r="X189" s="62"/>
      <c r="Y189" s="62"/>
      <c r="Z189" s="62"/>
      <c r="AA189" s="62"/>
      <c r="AB189" s="62"/>
      <c r="AC189" s="62"/>
      <c r="AD189" s="62"/>
      <c r="AE189" s="62"/>
      <c r="AM189" s="141"/>
    </row>
    <row r="190" s="139" customFormat="true" ht="33.75" hidden="false" customHeight="true" outlineLevel="0" collapsed="false">
      <c r="A190" s="61" t="n">
        <v>75</v>
      </c>
      <c r="B190" s="135" t="s">
        <v>31</v>
      </c>
      <c r="C190" s="135" t="s">
        <v>32</v>
      </c>
      <c r="D190" s="135" t="s">
        <v>43</v>
      </c>
      <c r="E190" s="147" t="s">
        <v>138</v>
      </c>
      <c r="F190" s="143" t="n">
        <v>6</v>
      </c>
      <c r="G190" s="144"/>
      <c r="H190" s="144"/>
      <c r="I190" s="168" t="n">
        <f aca="false">IF($F190&gt;0,J190+K190+L190+M190+N190+O190+Q190+S190+U190+W190+Y190+Z190+AB190+AC190+AD190+AE190,SUMIF($CN$8:$CN$487,$CN190,$AU$8:$AU$487))</f>
        <v>506655.5</v>
      </c>
      <c r="J190" s="62"/>
      <c r="K190" s="62"/>
      <c r="L190" s="62"/>
      <c r="M190" s="62"/>
      <c r="N190" s="62"/>
      <c r="O190" s="62"/>
      <c r="P190" s="63"/>
      <c r="Q190" s="62"/>
      <c r="R190" s="62"/>
      <c r="S190" s="62"/>
      <c r="T190" s="62"/>
      <c r="U190" s="62"/>
      <c r="V190" s="62" t="n">
        <v>115</v>
      </c>
      <c r="W190" s="62" t="n">
        <v>506655.5</v>
      </c>
      <c r="X190" s="62"/>
      <c r="Y190" s="62"/>
      <c r="Z190" s="62"/>
      <c r="AA190" s="62"/>
      <c r="AB190" s="62"/>
      <c r="AC190" s="62"/>
      <c r="AD190" s="62"/>
      <c r="AE190" s="62"/>
      <c r="AM190" s="141"/>
    </row>
    <row r="191" s="139" customFormat="true" ht="33.75" hidden="false" customHeight="true" outlineLevel="0" collapsed="false">
      <c r="A191" s="61" t="n">
        <v>76</v>
      </c>
      <c r="B191" s="135" t="s">
        <v>31</v>
      </c>
      <c r="C191" s="135" t="s">
        <v>32</v>
      </c>
      <c r="D191" s="135" t="s">
        <v>43</v>
      </c>
      <c r="E191" s="147" t="s">
        <v>69</v>
      </c>
      <c r="F191" s="143" t="n">
        <v>238</v>
      </c>
      <c r="G191" s="144"/>
      <c r="H191" s="144"/>
      <c r="I191" s="168" t="n">
        <f aca="false">IF($F191&gt;0,J191+K191+L191+M191+N191+O191+Q191+S191+U191+W191+Y191+Z191+AB191+AC191+AD191+AE191,SUMIF($CN$8:$CN$487,$CN191,$AU$8:$AU$487))</f>
        <v>19387081.97</v>
      </c>
      <c r="J191" s="62"/>
      <c r="K191" s="62"/>
      <c r="L191" s="62"/>
      <c r="M191" s="62"/>
      <c r="N191" s="62"/>
      <c r="O191" s="62"/>
      <c r="P191" s="63"/>
      <c r="Q191" s="62"/>
      <c r="R191" s="62" t="n">
        <v>1177.31</v>
      </c>
      <c r="S191" s="62" t="n">
        <v>19150336.37</v>
      </c>
      <c r="T191" s="62"/>
      <c r="U191" s="62"/>
      <c r="V191" s="62"/>
      <c r="W191" s="62"/>
      <c r="X191" s="62"/>
      <c r="Y191" s="62"/>
      <c r="Z191" s="62"/>
      <c r="AA191" s="62"/>
      <c r="AB191" s="62"/>
      <c r="AC191" s="62" t="n">
        <v>236745.6</v>
      </c>
      <c r="AD191" s="62"/>
      <c r="AE191" s="62"/>
      <c r="AM191" s="141"/>
    </row>
    <row r="192" s="139" customFormat="true" ht="33.75" hidden="false" customHeight="true" outlineLevel="0" collapsed="false">
      <c r="A192" s="61" t="n">
        <v>77</v>
      </c>
      <c r="B192" s="135" t="s">
        <v>31</v>
      </c>
      <c r="C192" s="135" t="s">
        <v>32</v>
      </c>
      <c r="D192" s="135" t="s">
        <v>43</v>
      </c>
      <c r="E192" s="147" t="s">
        <v>69</v>
      </c>
      <c r="F192" s="143" t="n">
        <v>240</v>
      </c>
      <c r="G192" s="144"/>
      <c r="H192" s="144"/>
      <c r="I192" s="168" t="n">
        <f aca="false">IF($F192&gt;0,J192+K192+L192+M192+N192+O192+Q192+S192+U192+W192+Y192+Z192+AB192+AC192+AD192+AE192,SUMIF($CN$8:$CN$487,$CN192,$AU$8:$AU$487))</f>
        <v>19252560.66</v>
      </c>
      <c r="J192" s="62"/>
      <c r="K192" s="62"/>
      <c r="L192" s="62"/>
      <c r="M192" s="62"/>
      <c r="N192" s="62"/>
      <c r="O192" s="62"/>
      <c r="P192" s="63"/>
      <c r="Q192" s="62"/>
      <c r="R192" s="62" t="n">
        <v>1169.04</v>
      </c>
      <c r="S192" s="62" t="n">
        <v>19015815.06</v>
      </c>
      <c r="T192" s="62"/>
      <c r="U192" s="62"/>
      <c r="V192" s="62"/>
      <c r="W192" s="62"/>
      <c r="X192" s="62"/>
      <c r="Y192" s="62"/>
      <c r="Z192" s="62"/>
      <c r="AA192" s="62"/>
      <c r="AB192" s="62"/>
      <c r="AC192" s="62" t="n">
        <v>236745.6</v>
      </c>
      <c r="AD192" s="62"/>
      <c r="AE192" s="62"/>
      <c r="AM192" s="141"/>
    </row>
    <row r="193" s="139" customFormat="true" ht="33.75" hidden="false" customHeight="true" outlineLevel="0" collapsed="false">
      <c r="A193" s="61" t="n">
        <v>78</v>
      </c>
      <c r="B193" s="135" t="s">
        <v>31</v>
      </c>
      <c r="C193" s="135" t="s">
        <v>32</v>
      </c>
      <c r="D193" s="135" t="s">
        <v>43</v>
      </c>
      <c r="E193" s="147" t="s">
        <v>69</v>
      </c>
      <c r="F193" s="143" t="n">
        <v>315</v>
      </c>
      <c r="G193" s="144" t="n">
        <v>5</v>
      </c>
      <c r="H193" s="144"/>
      <c r="I193" s="168" t="n">
        <f aca="false">IF($F193&gt;0,J193+K193+L193+M193+N193+O193+Q193+S193+U193+W193+Y193+Z193+AB193+AC193+AD193+AE193,SUMIF($CN$8:$CN$487,$CN193,$AU$8:$AU$487))</f>
        <v>11219670.33</v>
      </c>
      <c r="J193" s="62"/>
      <c r="K193" s="62"/>
      <c r="L193" s="62"/>
      <c r="M193" s="62"/>
      <c r="N193" s="62"/>
      <c r="O193" s="62"/>
      <c r="P193" s="63"/>
      <c r="Q193" s="62"/>
      <c r="R193" s="62" t="n">
        <v>675.2</v>
      </c>
      <c r="S193" s="62" t="n">
        <v>10982924.73</v>
      </c>
      <c r="T193" s="62"/>
      <c r="U193" s="62"/>
      <c r="V193" s="62"/>
      <c r="W193" s="62"/>
      <c r="X193" s="62"/>
      <c r="Y193" s="62"/>
      <c r="Z193" s="62"/>
      <c r="AA193" s="62"/>
      <c r="AB193" s="62"/>
      <c r="AC193" s="62" t="n">
        <v>236745.6</v>
      </c>
      <c r="AD193" s="62"/>
      <c r="AE193" s="62"/>
      <c r="AM193" s="141"/>
    </row>
    <row r="194" s="139" customFormat="true" ht="33.75" hidden="false" customHeight="true" outlineLevel="0" collapsed="false">
      <c r="A194" s="61" t="n">
        <v>79</v>
      </c>
      <c r="B194" s="143" t="s">
        <v>31</v>
      </c>
      <c r="C194" s="143" t="s">
        <v>32</v>
      </c>
      <c r="D194" s="146" t="s">
        <v>43</v>
      </c>
      <c r="E194" s="147" t="s">
        <v>69</v>
      </c>
      <c r="F194" s="143" t="n">
        <v>315</v>
      </c>
      <c r="G194" s="144" t="n">
        <v>6</v>
      </c>
      <c r="H194" s="144"/>
      <c r="I194" s="136" t="n">
        <f aca="false">IF($F194&gt;0,J194+K194+L194+M194+N194+O194+Q194+S194+U194+W194+Y194+Z194+AB194+AC194+AD194+AE194,SUMIF($CN$8:$CN$487,$CN194,$AU$8:$AU$487))</f>
        <v>15229283.7</v>
      </c>
      <c r="J194" s="57"/>
      <c r="K194" s="57"/>
      <c r="L194" s="57"/>
      <c r="M194" s="57"/>
      <c r="N194" s="57"/>
      <c r="O194" s="57"/>
      <c r="P194" s="58"/>
      <c r="Q194" s="57"/>
      <c r="R194" s="57" t="n">
        <v>921.7</v>
      </c>
      <c r="S194" s="57" t="n">
        <v>14992538.1</v>
      </c>
      <c r="T194" s="57"/>
      <c r="U194" s="57"/>
      <c r="V194" s="57"/>
      <c r="W194" s="57"/>
      <c r="X194" s="57"/>
      <c r="Y194" s="57"/>
      <c r="Z194" s="57"/>
      <c r="AA194" s="57"/>
      <c r="AB194" s="57"/>
      <c r="AC194" s="137" t="n">
        <v>236745.6</v>
      </c>
      <c r="AD194" s="137"/>
      <c r="AE194" s="57"/>
      <c r="AM194" s="141"/>
    </row>
    <row r="195" s="139" customFormat="true" ht="33.75" hidden="false" customHeight="true" outlineLevel="0" collapsed="false">
      <c r="A195" s="61" t="n">
        <v>80</v>
      </c>
      <c r="B195" s="135" t="s">
        <v>31</v>
      </c>
      <c r="C195" s="135" t="s">
        <v>32</v>
      </c>
      <c r="D195" s="135" t="s">
        <v>43</v>
      </c>
      <c r="E195" s="147" t="s">
        <v>139</v>
      </c>
      <c r="F195" s="143" t="s">
        <v>140</v>
      </c>
      <c r="G195" s="144"/>
      <c r="H195" s="144"/>
      <c r="I195" s="168" t="n">
        <f aca="false">IF($F195&gt;0,J195+K195+L195+M195+N195+O195+Q195+S195+U195+W195+Y195+Z195+AB195+AC195+AD195+AE195,SUMIF($CN$8:$CN$487,$CN195,$AU$8:$AU$487))</f>
        <v>14965608.84</v>
      </c>
      <c r="J195" s="62" t="n">
        <v>1016055.6</v>
      </c>
      <c r="K195" s="62"/>
      <c r="L195" s="62" t="n">
        <v>2689784.16</v>
      </c>
      <c r="M195" s="62" t="n">
        <v>10549532.28</v>
      </c>
      <c r="N195" s="62"/>
      <c r="O195" s="62"/>
      <c r="P195" s="63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 t="n">
        <v>710236.8</v>
      </c>
      <c r="AD195" s="62"/>
      <c r="AE195" s="62"/>
      <c r="AM195" s="141"/>
    </row>
    <row r="196" s="139" customFormat="true" ht="33.75" hidden="false" customHeight="true" outlineLevel="0" collapsed="false">
      <c r="A196" s="61" t="n">
        <v>81</v>
      </c>
      <c r="B196" s="135" t="s">
        <v>31</v>
      </c>
      <c r="C196" s="135" t="s">
        <v>32</v>
      </c>
      <c r="D196" s="135" t="s">
        <v>43</v>
      </c>
      <c r="E196" s="147" t="s">
        <v>139</v>
      </c>
      <c r="F196" s="143" t="n">
        <v>15</v>
      </c>
      <c r="G196" s="144"/>
      <c r="H196" s="144"/>
      <c r="I196" s="168" t="n">
        <f aca="false">IF($F196&gt;0,J196+K196+L196+M196+N196+O196+Q196+S196+U196+W196+Y196+Z196+AB196+AC196+AD196+AE196,SUMIF($CN$8:$CN$487,$CN196,$AU$8:$AU$487))</f>
        <v>13018645.6</v>
      </c>
      <c r="J196" s="62"/>
      <c r="K196" s="62"/>
      <c r="L196" s="62"/>
      <c r="M196" s="62"/>
      <c r="N196" s="62"/>
      <c r="O196" s="62"/>
      <c r="P196" s="63"/>
      <c r="Q196" s="62"/>
      <c r="R196" s="62" t="n">
        <v>742.46</v>
      </c>
      <c r="S196" s="62" t="n">
        <v>12076988</v>
      </c>
      <c r="T196" s="62"/>
      <c r="U196" s="62"/>
      <c r="V196" s="62" t="n">
        <v>160</v>
      </c>
      <c r="W196" s="62" t="n">
        <v>704912</v>
      </c>
      <c r="X196" s="62"/>
      <c r="Y196" s="62"/>
      <c r="Z196" s="62"/>
      <c r="AA196" s="62"/>
      <c r="AB196" s="62"/>
      <c r="AC196" s="62" t="n">
        <v>236745.6</v>
      </c>
      <c r="AD196" s="62"/>
      <c r="AE196" s="62"/>
      <c r="AM196" s="141"/>
    </row>
    <row r="197" s="139" customFormat="true" ht="33.75" hidden="false" customHeight="true" outlineLevel="0" collapsed="false">
      <c r="A197" s="61" t="n">
        <v>82</v>
      </c>
      <c r="B197" s="135" t="s">
        <v>31</v>
      </c>
      <c r="C197" s="135" t="s">
        <v>32</v>
      </c>
      <c r="D197" s="135" t="s">
        <v>43</v>
      </c>
      <c r="E197" s="147" t="s">
        <v>139</v>
      </c>
      <c r="F197" s="143" t="n">
        <v>38</v>
      </c>
      <c r="G197" s="144"/>
      <c r="H197" s="144"/>
      <c r="I197" s="168" t="n">
        <f aca="false">IF($F197&gt;0,J197+K197+L197+M197+N197+O197+Q197+S197+U197+W197+Y197+Z197+AB197+AC197+AD197+AE197,SUMIF($CN$8:$CN$487,$CN197,$AU$8:$AU$487))</f>
        <v>6466123.73</v>
      </c>
      <c r="J197" s="62"/>
      <c r="K197" s="62"/>
      <c r="L197" s="62"/>
      <c r="M197" s="62"/>
      <c r="N197" s="62"/>
      <c r="O197" s="62"/>
      <c r="P197" s="63"/>
      <c r="Q197" s="62"/>
      <c r="R197" s="62" t="n">
        <v>355.88</v>
      </c>
      <c r="S197" s="62" t="n">
        <v>5788808.13</v>
      </c>
      <c r="T197" s="62"/>
      <c r="U197" s="62"/>
      <c r="V197" s="62" t="n">
        <v>100</v>
      </c>
      <c r="W197" s="62" t="n">
        <v>440570</v>
      </c>
      <c r="X197" s="62"/>
      <c r="Y197" s="62"/>
      <c r="Z197" s="62"/>
      <c r="AA197" s="62"/>
      <c r="AB197" s="62"/>
      <c r="AC197" s="62" t="n">
        <v>236745.6</v>
      </c>
      <c r="AD197" s="62"/>
      <c r="AE197" s="62"/>
      <c r="AM197" s="141"/>
    </row>
    <row r="198" s="139" customFormat="true" ht="33.75" hidden="false" customHeight="true" outlineLevel="0" collapsed="false">
      <c r="A198" s="61" t="n">
        <v>83</v>
      </c>
      <c r="B198" s="135" t="s">
        <v>31</v>
      </c>
      <c r="C198" s="135" t="s">
        <v>32</v>
      </c>
      <c r="D198" s="135" t="s">
        <v>43</v>
      </c>
      <c r="E198" s="147" t="s">
        <v>141</v>
      </c>
      <c r="F198" s="143" t="n">
        <v>6</v>
      </c>
      <c r="G198" s="144"/>
      <c r="H198" s="144"/>
      <c r="I198" s="168" t="n">
        <f aca="false">IF($F198&gt;0,J198+K198+L198+M198+N198+O198+Q198+S198+U198+W198+Y198+Z198+AB198+AC198+AD198+AE198,SUMIF($CN$8:$CN$487,$CN198,$AU$8:$AU$487))</f>
        <v>10316246.69</v>
      </c>
      <c r="J198" s="62"/>
      <c r="K198" s="62"/>
      <c r="L198" s="62"/>
      <c r="M198" s="62"/>
      <c r="N198" s="62"/>
      <c r="O198" s="62"/>
      <c r="P198" s="63"/>
      <c r="Q198" s="62"/>
      <c r="R198" s="62" t="n">
        <v>619.66</v>
      </c>
      <c r="S198" s="62" t="n">
        <v>10079501.09</v>
      </c>
      <c r="T198" s="62"/>
      <c r="U198" s="62"/>
      <c r="V198" s="62"/>
      <c r="W198" s="62"/>
      <c r="X198" s="62"/>
      <c r="Y198" s="62"/>
      <c r="Z198" s="62"/>
      <c r="AA198" s="62"/>
      <c r="AB198" s="62"/>
      <c r="AC198" s="62" t="n">
        <v>236745.6</v>
      </c>
      <c r="AD198" s="62"/>
      <c r="AE198" s="62"/>
      <c r="AM198" s="141"/>
    </row>
    <row r="199" s="139" customFormat="true" ht="33.75" hidden="false" customHeight="true" outlineLevel="0" collapsed="false">
      <c r="A199" s="61" t="n">
        <v>84</v>
      </c>
      <c r="B199" s="135" t="s">
        <v>31</v>
      </c>
      <c r="C199" s="135" t="s">
        <v>32</v>
      </c>
      <c r="D199" s="135" t="s">
        <v>43</v>
      </c>
      <c r="E199" s="147" t="s">
        <v>72</v>
      </c>
      <c r="F199" s="143" t="n">
        <v>133</v>
      </c>
      <c r="G199" s="144" t="n">
        <v>2</v>
      </c>
      <c r="H199" s="144"/>
      <c r="I199" s="168" t="n">
        <f aca="false">IF($F199&gt;0,J199+K199+L199+M199+N199+O199+Q199+S199+U199+W199+Y199+Z199+AB199+AC199+AD199+AE199,SUMIF($CN$8:$CN$487,$CN199,$AU$8:$AU$487))</f>
        <v>20943755.4</v>
      </c>
      <c r="J199" s="62"/>
      <c r="K199" s="62"/>
      <c r="L199" s="62"/>
      <c r="M199" s="62"/>
      <c r="N199" s="62"/>
      <c r="O199" s="62"/>
      <c r="P199" s="63"/>
      <c r="Q199" s="62"/>
      <c r="R199" s="62" t="n">
        <v>1273.01</v>
      </c>
      <c r="S199" s="62" t="n">
        <v>20707009.8</v>
      </c>
      <c r="T199" s="62"/>
      <c r="U199" s="62"/>
      <c r="V199" s="62"/>
      <c r="W199" s="62"/>
      <c r="X199" s="62"/>
      <c r="Y199" s="62"/>
      <c r="Z199" s="62"/>
      <c r="AA199" s="62"/>
      <c r="AB199" s="62"/>
      <c r="AC199" s="62" t="n">
        <v>236745.6</v>
      </c>
      <c r="AD199" s="62"/>
      <c r="AE199" s="62"/>
      <c r="AM199" s="141"/>
    </row>
    <row r="200" s="139" customFormat="true" ht="33.75" hidden="false" customHeight="true" outlineLevel="0" collapsed="false">
      <c r="A200" s="61" t="n">
        <v>85</v>
      </c>
      <c r="B200" s="135" t="s">
        <v>31</v>
      </c>
      <c r="C200" s="135" t="s">
        <v>32</v>
      </c>
      <c r="D200" s="135" t="s">
        <v>43</v>
      </c>
      <c r="E200" s="147" t="s">
        <v>72</v>
      </c>
      <c r="F200" s="143" t="n">
        <v>67</v>
      </c>
      <c r="G200" s="144"/>
      <c r="H200" s="144"/>
      <c r="I200" s="168" t="n">
        <f aca="false">IF($F200&gt;0,J200+K200+L200+M200+N200+O200+Q200+S200+U200+W200+Y200+Z200+AB200+AC200+AD200+AE200,SUMIF($CN$8:$CN$487,$CN200,$AU$8:$AU$487))</f>
        <v>13693593.65</v>
      </c>
      <c r="J200" s="62"/>
      <c r="K200" s="62"/>
      <c r="L200" s="62"/>
      <c r="M200" s="62"/>
      <c r="N200" s="62"/>
      <c r="O200" s="62"/>
      <c r="P200" s="63"/>
      <c r="Q200" s="62"/>
      <c r="R200" s="62" t="n">
        <v>827.29</v>
      </c>
      <c r="S200" s="62" t="n">
        <v>13456848.05</v>
      </c>
      <c r="T200" s="62"/>
      <c r="U200" s="62"/>
      <c r="V200" s="62"/>
      <c r="W200" s="62"/>
      <c r="X200" s="62"/>
      <c r="Y200" s="62"/>
      <c r="Z200" s="62"/>
      <c r="AA200" s="62"/>
      <c r="AB200" s="62"/>
      <c r="AC200" s="62" t="n">
        <v>236745.6</v>
      </c>
      <c r="AD200" s="62"/>
      <c r="AE200" s="62"/>
      <c r="AM200" s="141"/>
    </row>
    <row r="201" s="139" customFormat="true" ht="33.75" hidden="false" customHeight="true" outlineLevel="0" collapsed="false">
      <c r="A201" s="61" t="n">
        <v>86</v>
      </c>
      <c r="B201" s="135" t="s">
        <v>31</v>
      </c>
      <c r="C201" s="135" t="s">
        <v>32</v>
      </c>
      <c r="D201" s="135" t="s">
        <v>43</v>
      </c>
      <c r="E201" s="147" t="s">
        <v>72</v>
      </c>
      <c r="F201" s="143" t="n">
        <v>85</v>
      </c>
      <c r="G201" s="144"/>
      <c r="H201" s="144" t="s">
        <v>39</v>
      </c>
      <c r="I201" s="168" t="n">
        <f aca="false">IF($F201&gt;0,J201+K201+L201+M201+N201+O201+Q201+S201+U201+W201+Y201+Z201+AB201+AC201+AD201+AE201,SUMIF($CN$8:$CN$487,$CN201,$AU$8:$AU$487))</f>
        <v>15564204.35</v>
      </c>
      <c r="J201" s="62"/>
      <c r="K201" s="62"/>
      <c r="L201" s="62"/>
      <c r="M201" s="62"/>
      <c r="N201" s="62"/>
      <c r="O201" s="62"/>
      <c r="P201" s="63"/>
      <c r="Q201" s="62"/>
      <c r="R201" s="62" t="n">
        <v>942.29</v>
      </c>
      <c r="S201" s="62" t="n">
        <v>15327458.75</v>
      </c>
      <c r="T201" s="62"/>
      <c r="U201" s="62"/>
      <c r="V201" s="62"/>
      <c r="W201" s="62"/>
      <c r="X201" s="62"/>
      <c r="Y201" s="62"/>
      <c r="Z201" s="62"/>
      <c r="AA201" s="62"/>
      <c r="AB201" s="62"/>
      <c r="AC201" s="62" t="n">
        <v>236745.6</v>
      </c>
      <c r="AD201" s="62"/>
      <c r="AE201" s="62"/>
      <c r="AM201" s="141"/>
    </row>
    <row r="202" s="139" customFormat="true" ht="33.75" hidden="false" customHeight="true" outlineLevel="0" collapsed="false">
      <c r="A202" s="61" t="n">
        <v>87</v>
      </c>
      <c r="B202" s="135" t="s">
        <v>31</v>
      </c>
      <c r="C202" s="135" t="s">
        <v>32</v>
      </c>
      <c r="D202" s="135" t="s">
        <v>43</v>
      </c>
      <c r="E202" s="147" t="s">
        <v>142</v>
      </c>
      <c r="F202" s="143" t="n">
        <v>55</v>
      </c>
      <c r="G202" s="144"/>
      <c r="H202" s="144"/>
      <c r="I202" s="168" t="n">
        <f aca="false">IF($F202&gt;0,J202+K202+L202+M202+N202+O202+Q202+S202+U202+W202+Y202+Z202+AB202+AC202+AD202+AE202,SUMIF($CN$8:$CN$487,$CN202,$AU$8:$AU$487))</f>
        <v>14531952.56</v>
      </c>
      <c r="J202" s="62"/>
      <c r="K202" s="62"/>
      <c r="L202" s="62"/>
      <c r="M202" s="62"/>
      <c r="N202" s="62"/>
      <c r="O202" s="62"/>
      <c r="P202" s="63"/>
      <c r="Q202" s="62"/>
      <c r="R202" s="62" t="n">
        <v>878.83</v>
      </c>
      <c r="S202" s="62" t="n">
        <v>14295206.96</v>
      </c>
      <c r="T202" s="62"/>
      <c r="U202" s="62"/>
      <c r="V202" s="62"/>
      <c r="W202" s="62"/>
      <c r="X202" s="62"/>
      <c r="Y202" s="62"/>
      <c r="Z202" s="62"/>
      <c r="AA202" s="62"/>
      <c r="AB202" s="62"/>
      <c r="AC202" s="62" t="n">
        <v>236745.6</v>
      </c>
      <c r="AD202" s="62"/>
      <c r="AE202" s="62"/>
      <c r="AM202" s="141"/>
    </row>
    <row r="203" s="139" customFormat="true" ht="33.75" hidden="false" customHeight="true" outlineLevel="0" collapsed="false">
      <c r="A203" s="61" t="n">
        <v>88</v>
      </c>
      <c r="B203" s="135" t="s">
        <v>31</v>
      </c>
      <c r="C203" s="135" t="s">
        <v>32</v>
      </c>
      <c r="D203" s="135" t="s">
        <v>43</v>
      </c>
      <c r="E203" s="147" t="s">
        <v>143</v>
      </c>
      <c r="F203" s="143" t="n">
        <v>13</v>
      </c>
      <c r="G203" s="144"/>
      <c r="H203" s="144"/>
      <c r="I203" s="168" t="n">
        <f aca="false">IF($F203&gt;0,J203+K203+L203+M203+N203+O203+Q203+S203+U203+W203+Y203+Z203+AB203+AC203+AD203+AE203,SUMIF($CN$8:$CN$487,$CN203,$AU$8:$AU$487))</f>
        <v>3016533.89</v>
      </c>
      <c r="J203" s="62" t="n">
        <v>1510946.69</v>
      </c>
      <c r="K203" s="62"/>
      <c r="L203" s="62"/>
      <c r="M203" s="62"/>
      <c r="N203" s="62"/>
      <c r="O203" s="62"/>
      <c r="P203" s="63"/>
      <c r="Q203" s="62"/>
      <c r="R203" s="62"/>
      <c r="S203" s="62"/>
      <c r="T203" s="62"/>
      <c r="U203" s="62"/>
      <c r="V203" s="62" t="n">
        <v>288</v>
      </c>
      <c r="W203" s="62" t="n">
        <v>1268841.6</v>
      </c>
      <c r="X203" s="62"/>
      <c r="Y203" s="62"/>
      <c r="Z203" s="62"/>
      <c r="AA203" s="62"/>
      <c r="AB203" s="62"/>
      <c r="AC203" s="62" t="n">
        <v>236745.6</v>
      </c>
      <c r="AD203" s="62"/>
      <c r="AE203" s="62"/>
      <c r="AM203" s="141"/>
    </row>
    <row r="204" s="139" customFormat="true" ht="33.75" hidden="false" customHeight="true" outlineLevel="0" collapsed="false">
      <c r="A204" s="61" t="n">
        <v>89</v>
      </c>
      <c r="B204" s="135" t="s">
        <v>31</v>
      </c>
      <c r="C204" s="135" t="s">
        <v>32</v>
      </c>
      <c r="D204" s="135" t="s">
        <v>43</v>
      </c>
      <c r="E204" s="147" t="s">
        <v>144</v>
      </c>
      <c r="F204" s="143" t="n">
        <v>1</v>
      </c>
      <c r="G204" s="144"/>
      <c r="H204" s="144"/>
      <c r="I204" s="168" t="n">
        <f aca="false">IF($F204&gt;0,J204+K204+L204+M204+N204+O204+Q204+S204+U204+W204+Y204+Z204+AB204+AC204+AD204+AE204,SUMIF($CN$8:$CN$487,$CN204,$AU$8:$AU$487))</f>
        <v>11165829.28</v>
      </c>
      <c r="J204" s="62"/>
      <c r="K204" s="62"/>
      <c r="L204" s="62"/>
      <c r="M204" s="62"/>
      <c r="N204" s="62"/>
      <c r="O204" s="62"/>
      <c r="P204" s="63"/>
      <c r="Q204" s="62"/>
      <c r="R204" s="62" t="n">
        <v>671.89</v>
      </c>
      <c r="S204" s="62" t="n">
        <v>10929083.68</v>
      </c>
      <c r="T204" s="62"/>
      <c r="U204" s="62"/>
      <c r="V204" s="62"/>
      <c r="W204" s="62"/>
      <c r="X204" s="62"/>
      <c r="Y204" s="62"/>
      <c r="Z204" s="62"/>
      <c r="AA204" s="62"/>
      <c r="AB204" s="62"/>
      <c r="AC204" s="62" t="n">
        <v>236745.6</v>
      </c>
      <c r="AD204" s="62"/>
      <c r="AE204" s="62"/>
      <c r="AM204" s="141"/>
    </row>
    <row r="205" s="139" customFormat="true" ht="33.75" hidden="false" customHeight="true" outlineLevel="0" collapsed="false">
      <c r="A205" s="61" t="n">
        <v>90</v>
      </c>
      <c r="B205" s="135" t="s">
        <v>31</v>
      </c>
      <c r="C205" s="135" t="s">
        <v>32</v>
      </c>
      <c r="D205" s="135" t="s">
        <v>43</v>
      </c>
      <c r="E205" s="147" t="s">
        <v>145</v>
      </c>
      <c r="F205" s="143" t="n">
        <v>10</v>
      </c>
      <c r="G205" s="144"/>
      <c r="H205" s="144"/>
      <c r="I205" s="168" t="n">
        <f aca="false">IF($F205&gt;0,J205+K205+L205+M205+N205+O205+Q205+S205+U205+W205+Y205+Z205+AB205+AC205+AD205+AE205,SUMIF($CN$8:$CN$487,$CN205,$AU$8:$AU$487))</f>
        <v>5197000.52</v>
      </c>
      <c r="J205" s="62" t="n">
        <v>1295077.07</v>
      </c>
      <c r="K205" s="62"/>
      <c r="L205" s="62" t="n">
        <v>3428432.25</v>
      </c>
      <c r="M205" s="62"/>
      <c r="N205" s="62"/>
      <c r="O205" s="62"/>
      <c r="P205" s="63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 t="n">
        <v>473491.2</v>
      </c>
      <c r="AD205" s="62"/>
      <c r="AE205" s="62"/>
      <c r="AM205" s="141"/>
    </row>
    <row r="206" s="139" customFormat="true" ht="33.75" hidden="false" customHeight="true" outlineLevel="0" collapsed="false">
      <c r="A206" s="61" t="n">
        <v>91</v>
      </c>
      <c r="B206" s="135" t="s">
        <v>31</v>
      </c>
      <c r="C206" s="135" t="s">
        <v>32</v>
      </c>
      <c r="D206" s="135" t="s">
        <v>43</v>
      </c>
      <c r="E206" s="147" t="s">
        <v>146</v>
      </c>
      <c r="F206" s="143" t="n">
        <v>19</v>
      </c>
      <c r="G206" s="144"/>
      <c r="H206" s="144"/>
      <c r="I206" s="168" t="n">
        <f aca="false">IF($F206&gt;0,J206+K206+L206+M206+N206+O206+Q206+S206+U206+W206+Y206+Z206+AB206+AC206+AD206+AE206,SUMIF($CN$8:$CN$487,$CN206,$AU$8:$AU$487))</f>
        <v>14405076.36</v>
      </c>
      <c r="J206" s="62"/>
      <c r="K206" s="62"/>
      <c r="L206" s="62"/>
      <c r="M206" s="62"/>
      <c r="N206" s="62"/>
      <c r="O206" s="62"/>
      <c r="P206" s="63"/>
      <c r="Q206" s="62"/>
      <c r="R206" s="62" t="n">
        <v>871.03</v>
      </c>
      <c r="S206" s="62" t="n">
        <v>14168330.76</v>
      </c>
      <c r="T206" s="62"/>
      <c r="U206" s="62"/>
      <c r="V206" s="62"/>
      <c r="W206" s="62"/>
      <c r="X206" s="62"/>
      <c r="Y206" s="62"/>
      <c r="Z206" s="62"/>
      <c r="AA206" s="62"/>
      <c r="AB206" s="62"/>
      <c r="AC206" s="62" t="n">
        <v>236745.6</v>
      </c>
      <c r="AD206" s="62"/>
      <c r="AE206" s="62"/>
      <c r="AM206" s="141"/>
      <c r="FE206" s="170"/>
      <c r="FF206" s="170"/>
      <c r="FG206" s="170"/>
      <c r="FH206" s="170"/>
      <c r="FI206" s="170"/>
      <c r="FJ206" s="170"/>
      <c r="FK206" s="170"/>
      <c r="FL206" s="170"/>
      <c r="FM206" s="170"/>
      <c r="FN206" s="170"/>
      <c r="FO206" s="170"/>
      <c r="FP206" s="170"/>
      <c r="FQ206" s="170"/>
      <c r="FR206" s="170"/>
      <c r="FS206" s="170"/>
      <c r="FT206" s="170"/>
      <c r="FU206" s="170"/>
      <c r="FV206" s="170"/>
      <c r="FW206" s="170"/>
      <c r="FX206" s="170"/>
      <c r="FY206" s="170"/>
      <c r="FZ206" s="170"/>
      <c r="GA206" s="170"/>
      <c r="GB206" s="170"/>
      <c r="GC206" s="170"/>
      <c r="GD206" s="170"/>
      <c r="GE206" s="170"/>
      <c r="GF206" s="170"/>
      <c r="GG206" s="170"/>
      <c r="GH206" s="170"/>
      <c r="GI206" s="170"/>
      <c r="GJ206" s="170"/>
      <c r="GK206" s="170"/>
      <c r="GL206" s="170"/>
      <c r="GM206" s="170"/>
      <c r="GN206" s="170"/>
      <c r="GO206" s="170"/>
      <c r="GP206" s="170"/>
      <c r="GQ206" s="170"/>
      <c r="GR206" s="170"/>
      <c r="GS206" s="170"/>
      <c r="GT206" s="170"/>
      <c r="GU206" s="170"/>
      <c r="GV206" s="170"/>
      <c r="GW206" s="170"/>
      <c r="GX206" s="170"/>
      <c r="GY206" s="170"/>
      <c r="GZ206" s="170"/>
      <c r="HA206" s="170"/>
      <c r="HB206" s="170"/>
      <c r="HC206" s="170"/>
      <c r="HD206" s="170"/>
      <c r="HE206" s="170"/>
      <c r="HF206" s="170"/>
      <c r="HG206" s="170"/>
      <c r="HH206" s="170"/>
      <c r="HI206" s="170"/>
      <c r="HJ206" s="170"/>
      <c r="HK206" s="170"/>
      <c r="HL206" s="170"/>
      <c r="HM206" s="170"/>
      <c r="HN206" s="170"/>
      <c r="HO206" s="170"/>
      <c r="HP206" s="170"/>
      <c r="HQ206" s="170"/>
      <c r="HR206" s="170"/>
      <c r="HS206" s="170"/>
      <c r="HT206" s="170"/>
      <c r="HU206" s="170"/>
      <c r="HV206" s="170"/>
      <c r="HW206" s="170"/>
      <c r="HX206" s="170"/>
      <c r="HY206" s="170"/>
      <c r="HZ206" s="170"/>
      <c r="IA206" s="170"/>
      <c r="IB206" s="170"/>
      <c r="IC206" s="170"/>
      <c r="ID206" s="170"/>
      <c r="IE206" s="170"/>
      <c r="IF206" s="170"/>
      <c r="IG206" s="170"/>
      <c r="IH206" s="170"/>
      <c r="II206" s="170"/>
      <c r="IJ206" s="170"/>
      <c r="IK206" s="170"/>
      <c r="IL206" s="170"/>
      <c r="IM206" s="170"/>
      <c r="IN206" s="170"/>
      <c r="IO206" s="170"/>
      <c r="IP206" s="170"/>
      <c r="IQ206" s="170"/>
      <c r="IR206" s="170"/>
      <c r="IS206" s="170"/>
      <c r="IT206" s="170"/>
      <c r="IU206" s="170"/>
      <c r="IV206" s="170"/>
    </row>
    <row r="207" s="139" customFormat="true" ht="33.75" hidden="false" customHeight="true" outlineLevel="0" collapsed="false">
      <c r="A207" s="61" t="n">
        <v>92</v>
      </c>
      <c r="B207" s="135" t="s">
        <v>31</v>
      </c>
      <c r="C207" s="135" t="s">
        <v>32</v>
      </c>
      <c r="D207" s="135" t="s">
        <v>43</v>
      </c>
      <c r="E207" s="147" t="s">
        <v>105</v>
      </c>
      <c r="F207" s="143" t="n">
        <v>32</v>
      </c>
      <c r="G207" s="144"/>
      <c r="H207" s="144"/>
      <c r="I207" s="168" t="n">
        <f aca="false">IF($F207&gt;0,J207+K207+L207+M207+N207+O207+Q207+S207+U207+W207+Y207+Z207+AB207+AC207+AD207+AE207,SUMIF($CN$8:$CN$487,$CN207,$AU$8:$AU$487))</f>
        <v>13482621.29</v>
      </c>
      <c r="J207" s="62"/>
      <c r="K207" s="62"/>
      <c r="L207" s="62"/>
      <c r="M207" s="62"/>
      <c r="N207" s="62"/>
      <c r="O207" s="62"/>
      <c r="P207" s="63"/>
      <c r="Q207" s="62"/>
      <c r="R207" s="62" t="n">
        <v>814.32</v>
      </c>
      <c r="S207" s="62" t="n">
        <v>13245875.69</v>
      </c>
      <c r="T207" s="62"/>
      <c r="U207" s="62"/>
      <c r="V207" s="62"/>
      <c r="W207" s="62"/>
      <c r="X207" s="62"/>
      <c r="Y207" s="62"/>
      <c r="Z207" s="62"/>
      <c r="AA207" s="62"/>
      <c r="AB207" s="62"/>
      <c r="AC207" s="62" t="n">
        <v>236745.6</v>
      </c>
      <c r="AD207" s="62"/>
      <c r="AE207" s="62"/>
      <c r="AM207" s="141"/>
    </row>
    <row r="208" s="139" customFormat="true" ht="33.75" hidden="false" customHeight="true" outlineLevel="0" collapsed="false">
      <c r="A208" s="61" t="n">
        <v>93</v>
      </c>
      <c r="B208" s="135" t="s">
        <v>31</v>
      </c>
      <c r="C208" s="135" t="s">
        <v>32</v>
      </c>
      <c r="D208" s="135" t="s">
        <v>43</v>
      </c>
      <c r="E208" s="147" t="s">
        <v>147</v>
      </c>
      <c r="F208" s="143" t="n">
        <v>15</v>
      </c>
      <c r="G208" s="144"/>
      <c r="H208" s="144"/>
      <c r="I208" s="168" t="n">
        <f aca="false">IF($F208&gt;0,J208+K208+L208+M208+N208+O208+Q208+S208+U208+W208+Y208+Z208+AB208+AC208+AD208+AE208,SUMIF($CN$8:$CN$487,$CN208,$AU$8:$AU$487))</f>
        <v>14433379.51</v>
      </c>
      <c r="J208" s="62"/>
      <c r="K208" s="62"/>
      <c r="L208" s="62"/>
      <c r="M208" s="62"/>
      <c r="N208" s="62"/>
      <c r="O208" s="62"/>
      <c r="P208" s="63"/>
      <c r="Q208" s="62"/>
      <c r="R208" s="62" t="n">
        <v>872.77</v>
      </c>
      <c r="S208" s="62" t="n">
        <v>14196633.91</v>
      </c>
      <c r="T208" s="62"/>
      <c r="U208" s="62"/>
      <c r="V208" s="62"/>
      <c r="W208" s="62"/>
      <c r="X208" s="62"/>
      <c r="Y208" s="62"/>
      <c r="Z208" s="62"/>
      <c r="AA208" s="62"/>
      <c r="AB208" s="62"/>
      <c r="AC208" s="62" t="n">
        <v>236745.6</v>
      </c>
      <c r="AD208" s="62"/>
      <c r="AE208" s="62"/>
      <c r="AM208" s="141"/>
    </row>
    <row r="209" s="139" customFormat="true" ht="33.75" hidden="false" customHeight="true" outlineLevel="0" collapsed="false">
      <c r="A209" s="61" t="n">
        <v>94</v>
      </c>
      <c r="B209" s="135" t="s">
        <v>31</v>
      </c>
      <c r="C209" s="135" t="s">
        <v>32</v>
      </c>
      <c r="D209" s="135" t="s">
        <v>43</v>
      </c>
      <c r="E209" s="147" t="s">
        <v>147</v>
      </c>
      <c r="F209" s="143" t="n">
        <v>17</v>
      </c>
      <c r="G209" s="144"/>
      <c r="H209" s="144"/>
      <c r="I209" s="168" t="n">
        <f aca="false">IF($F209&gt;0,J209+K209+L209+M209+N209+O209+Q209+S209+U209+W209+Y209+Z209+AB209+AC209+AD209+AE209,SUMIF($CN$8:$CN$487,$CN209,$AU$8:$AU$487))</f>
        <v>36097908.28</v>
      </c>
      <c r="J209" s="62"/>
      <c r="K209" s="62"/>
      <c r="L209" s="62"/>
      <c r="M209" s="62" t="n">
        <v>12237983.16</v>
      </c>
      <c r="N209" s="62"/>
      <c r="O209" s="62"/>
      <c r="P209" s="63"/>
      <c r="Q209" s="62"/>
      <c r="R209" s="62"/>
      <c r="S209" s="62"/>
      <c r="T209" s="62"/>
      <c r="U209" s="62"/>
      <c r="V209" s="62"/>
      <c r="W209" s="62"/>
      <c r="X209" s="62" t="n">
        <v>2376.46</v>
      </c>
      <c r="Y209" s="62" t="n">
        <v>23386433.92</v>
      </c>
      <c r="Z209" s="62"/>
      <c r="AA209" s="62"/>
      <c r="AB209" s="62"/>
      <c r="AC209" s="62" t="n">
        <v>473491.2</v>
      </c>
      <c r="AD209" s="62"/>
      <c r="AE209" s="62"/>
      <c r="AM209" s="141"/>
    </row>
    <row r="210" s="139" customFormat="true" ht="33.75" hidden="false" customHeight="true" outlineLevel="0" collapsed="false">
      <c r="A210" s="61" t="n">
        <v>95</v>
      </c>
      <c r="B210" s="135" t="s">
        <v>31</v>
      </c>
      <c r="C210" s="135" t="s">
        <v>32</v>
      </c>
      <c r="D210" s="135" t="s">
        <v>43</v>
      </c>
      <c r="E210" s="147" t="s">
        <v>147</v>
      </c>
      <c r="F210" s="143" t="n">
        <v>8</v>
      </c>
      <c r="G210" s="144"/>
      <c r="H210" s="144"/>
      <c r="I210" s="168" t="n">
        <f aca="false">IF($F210&gt;0,J210+K210+L210+M210+N210+O210+Q210+S210+U210+W210+Y210+Z210+AB210+AC210+AD210+AE210,SUMIF($CN$8:$CN$487,$CN210,$AU$8:$AU$487))</f>
        <v>15268647.86</v>
      </c>
      <c r="J210" s="62"/>
      <c r="K210" s="62"/>
      <c r="L210" s="62"/>
      <c r="M210" s="62"/>
      <c r="N210" s="62"/>
      <c r="O210" s="62"/>
      <c r="P210" s="63"/>
      <c r="Q210" s="62"/>
      <c r="R210" s="62" t="n">
        <v>924.12</v>
      </c>
      <c r="S210" s="62" t="n">
        <v>15031902.26</v>
      </c>
      <c r="T210" s="62"/>
      <c r="U210" s="62"/>
      <c r="V210" s="62"/>
      <c r="W210" s="62"/>
      <c r="X210" s="62"/>
      <c r="Y210" s="62"/>
      <c r="Z210" s="62"/>
      <c r="AA210" s="62"/>
      <c r="AB210" s="62"/>
      <c r="AC210" s="62" t="n">
        <v>236745.6</v>
      </c>
      <c r="AD210" s="62"/>
      <c r="AE210" s="62"/>
      <c r="AM210" s="141"/>
    </row>
    <row r="211" s="139" customFormat="true" ht="33.75" hidden="false" customHeight="true" outlineLevel="0" collapsed="false">
      <c r="A211" s="61" t="n">
        <v>96</v>
      </c>
      <c r="B211" s="135" t="s">
        <v>31</v>
      </c>
      <c r="C211" s="135" t="s">
        <v>32</v>
      </c>
      <c r="D211" s="135" t="s">
        <v>43</v>
      </c>
      <c r="E211" s="147" t="s">
        <v>148</v>
      </c>
      <c r="F211" s="143" t="n">
        <v>10</v>
      </c>
      <c r="G211" s="144"/>
      <c r="H211" s="144"/>
      <c r="I211" s="168" t="n">
        <f aca="false">IF($F211&gt;0,J211+K211+L211+M211+N211+O211+Q211+S211+U211+W211+Y211+Z211+AB211+AC211+AD211+AE211,SUMIF($CN$8:$CN$487,$CN211,$AU$8:$AU$487))</f>
        <v>52182596.74</v>
      </c>
      <c r="J211" s="62"/>
      <c r="K211" s="62"/>
      <c r="L211" s="62"/>
      <c r="M211" s="62" t="n">
        <v>28656349.93</v>
      </c>
      <c r="N211" s="62"/>
      <c r="O211" s="62"/>
      <c r="P211" s="63"/>
      <c r="Q211" s="62"/>
      <c r="R211" s="62" t="n">
        <v>1417.22</v>
      </c>
      <c r="S211" s="62" t="n">
        <v>23052755.61</v>
      </c>
      <c r="T211" s="62"/>
      <c r="U211" s="62"/>
      <c r="V211" s="62"/>
      <c r="W211" s="62"/>
      <c r="X211" s="62"/>
      <c r="Y211" s="62"/>
      <c r="Z211" s="62"/>
      <c r="AA211" s="62"/>
      <c r="AB211" s="62"/>
      <c r="AC211" s="62" t="n">
        <v>473491.2</v>
      </c>
      <c r="AD211" s="62"/>
      <c r="AE211" s="62"/>
      <c r="AM211" s="141"/>
    </row>
    <row r="212" s="139" customFormat="true" ht="33.75" hidden="false" customHeight="true" outlineLevel="0" collapsed="false">
      <c r="A212" s="61" t="n">
        <v>97</v>
      </c>
      <c r="B212" s="135" t="s">
        <v>31</v>
      </c>
      <c r="C212" s="135" t="s">
        <v>32</v>
      </c>
      <c r="D212" s="135" t="s">
        <v>43</v>
      </c>
      <c r="E212" s="147" t="s">
        <v>149</v>
      </c>
      <c r="F212" s="143" t="n">
        <v>161</v>
      </c>
      <c r="G212" s="144"/>
      <c r="H212" s="144"/>
      <c r="I212" s="168" t="n">
        <f aca="false">IF($F212&gt;0,J212+K212+L212+M212+N212+O212+Q212+S212+U212+W212+Y212+Z212+AB212+AC212+AD212+AE212,SUMIF($CN$8:$CN$487,$CN212,$AU$8:$AU$487))</f>
        <v>14616048.72</v>
      </c>
      <c r="J212" s="62"/>
      <c r="K212" s="62"/>
      <c r="L212" s="62"/>
      <c r="M212" s="62"/>
      <c r="N212" s="62"/>
      <c r="O212" s="62"/>
      <c r="P212" s="63"/>
      <c r="Q212" s="62"/>
      <c r="R212" s="62" t="n">
        <v>884</v>
      </c>
      <c r="S212" s="62" t="n">
        <v>14379303.12</v>
      </c>
      <c r="T212" s="62"/>
      <c r="U212" s="62"/>
      <c r="V212" s="62"/>
      <c r="W212" s="62"/>
      <c r="X212" s="62"/>
      <c r="Y212" s="62"/>
      <c r="Z212" s="62"/>
      <c r="AA212" s="62"/>
      <c r="AB212" s="62"/>
      <c r="AC212" s="62" t="n">
        <v>236745.6</v>
      </c>
      <c r="AD212" s="62"/>
      <c r="AE212" s="62"/>
      <c r="AM212" s="141"/>
    </row>
    <row r="213" s="139" customFormat="true" ht="33.75" hidden="false" customHeight="true" outlineLevel="0" collapsed="false">
      <c r="A213" s="61" t="n">
        <v>98</v>
      </c>
      <c r="B213" s="135" t="s">
        <v>31</v>
      </c>
      <c r="C213" s="135" t="s">
        <v>32</v>
      </c>
      <c r="D213" s="135" t="s">
        <v>43</v>
      </c>
      <c r="E213" s="147" t="s">
        <v>150</v>
      </c>
      <c r="F213" s="143" t="n">
        <v>10</v>
      </c>
      <c r="G213" s="144"/>
      <c r="H213" s="144"/>
      <c r="I213" s="168" t="n">
        <f aca="false">IF($F213&gt;0,J213+K213+L213+M213+N213+O213+Q213+S213+U213+W213+Y213+Z213+AB213+AC213+AD213+AE213,SUMIF($CN$8:$CN$487,$CN213,$AU$8:$AU$487))</f>
        <v>10843596.25</v>
      </c>
      <c r="J213" s="62"/>
      <c r="K213" s="62"/>
      <c r="L213" s="62"/>
      <c r="M213" s="62"/>
      <c r="N213" s="62"/>
      <c r="O213" s="62"/>
      <c r="P213" s="63"/>
      <c r="Q213" s="62"/>
      <c r="R213" s="62" t="n">
        <v>652.08</v>
      </c>
      <c r="S213" s="62" t="n">
        <v>10606850.65</v>
      </c>
      <c r="T213" s="62"/>
      <c r="U213" s="62"/>
      <c r="V213" s="62"/>
      <c r="W213" s="62"/>
      <c r="X213" s="62"/>
      <c r="Y213" s="62"/>
      <c r="Z213" s="62"/>
      <c r="AA213" s="62"/>
      <c r="AB213" s="62"/>
      <c r="AC213" s="62" t="n">
        <v>236745.6</v>
      </c>
      <c r="AD213" s="62"/>
      <c r="AE213" s="62"/>
      <c r="AM213" s="141"/>
      <c r="FC213" s="170"/>
      <c r="FD213" s="170"/>
      <c r="FE213" s="170"/>
      <c r="FF213" s="170"/>
      <c r="FG213" s="170"/>
      <c r="FH213" s="170"/>
      <c r="FI213" s="170"/>
      <c r="FJ213" s="170"/>
      <c r="FK213" s="170"/>
      <c r="FL213" s="170"/>
      <c r="FM213" s="170"/>
      <c r="FN213" s="170"/>
      <c r="FO213" s="170"/>
      <c r="FP213" s="170"/>
      <c r="FQ213" s="170"/>
      <c r="FR213" s="170"/>
      <c r="FS213" s="170"/>
      <c r="FT213" s="170"/>
      <c r="FU213" s="170"/>
      <c r="FV213" s="170"/>
      <c r="FW213" s="170"/>
      <c r="FX213" s="170"/>
      <c r="FY213" s="170"/>
      <c r="FZ213" s="170"/>
      <c r="GA213" s="170"/>
      <c r="GB213" s="170"/>
      <c r="GC213" s="170"/>
      <c r="GD213" s="170"/>
      <c r="GE213" s="170"/>
      <c r="GF213" s="170"/>
      <c r="GG213" s="170"/>
      <c r="GH213" s="170"/>
      <c r="GI213" s="170"/>
      <c r="GJ213" s="170"/>
      <c r="GK213" s="170"/>
      <c r="GL213" s="170"/>
      <c r="GM213" s="170"/>
      <c r="GN213" s="170"/>
      <c r="GO213" s="170"/>
      <c r="GP213" s="170"/>
      <c r="GQ213" s="170"/>
      <c r="GR213" s="170"/>
      <c r="GS213" s="170"/>
      <c r="GT213" s="170"/>
      <c r="GU213" s="170"/>
      <c r="GV213" s="170"/>
      <c r="GW213" s="170"/>
      <c r="GX213" s="170"/>
      <c r="GY213" s="170"/>
      <c r="GZ213" s="170"/>
      <c r="HA213" s="170"/>
      <c r="HB213" s="170"/>
      <c r="HC213" s="170"/>
      <c r="HD213" s="170"/>
      <c r="HE213" s="170"/>
      <c r="HF213" s="170"/>
      <c r="HG213" s="170"/>
      <c r="HH213" s="170"/>
      <c r="HI213" s="170"/>
      <c r="HJ213" s="170"/>
      <c r="HK213" s="170"/>
      <c r="HL213" s="170"/>
      <c r="HM213" s="170"/>
      <c r="HN213" s="170"/>
      <c r="HO213" s="170"/>
      <c r="HP213" s="170"/>
      <c r="HQ213" s="170"/>
      <c r="HR213" s="170"/>
      <c r="HS213" s="170"/>
      <c r="HT213" s="170"/>
      <c r="HU213" s="170"/>
      <c r="HV213" s="170"/>
      <c r="HW213" s="170"/>
      <c r="HX213" s="170"/>
      <c r="HY213" s="170"/>
      <c r="HZ213" s="170"/>
      <c r="IA213" s="170"/>
      <c r="IB213" s="170"/>
      <c r="IC213" s="170"/>
      <c r="ID213" s="170"/>
      <c r="IE213" s="170"/>
      <c r="IF213" s="170"/>
      <c r="IG213" s="170"/>
      <c r="IH213" s="170"/>
      <c r="II213" s="170"/>
      <c r="IJ213" s="170"/>
      <c r="IK213" s="170"/>
      <c r="IL213" s="170"/>
      <c r="IM213" s="170"/>
      <c r="IN213" s="170"/>
      <c r="IO213" s="170"/>
      <c r="IP213" s="170"/>
      <c r="IQ213" s="170"/>
      <c r="IR213" s="170"/>
      <c r="IS213" s="170"/>
      <c r="IT213" s="170"/>
      <c r="IU213" s="170"/>
      <c r="IV213" s="170"/>
    </row>
    <row r="214" s="139" customFormat="true" ht="33.75" hidden="false" customHeight="true" outlineLevel="0" collapsed="false">
      <c r="A214" s="61" t="n">
        <v>99</v>
      </c>
      <c r="B214" s="135" t="s">
        <v>31</v>
      </c>
      <c r="C214" s="135" t="s">
        <v>32</v>
      </c>
      <c r="D214" s="135" t="s">
        <v>43</v>
      </c>
      <c r="E214" s="147" t="s">
        <v>150</v>
      </c>
      <c r="F214" s="143" t="n">
        <v>2</v>
      </c>
      <c r="G214" s="144"/>
      <c r="H214" s="144"/>
      <c r="I214" s="168" t="n">
        <f aca="false">IF($F214&gt;0,J214+K214+L214+M214+N214+O214+Q214+S214+U214+W214+Y214+Z214+AB214+AC214+AD214+AE214,SUMIF($CN$8:$CN$487,$CN214,$AU$8:$AU$487))</f>
        <v>13948322.03</v>
      </c>
      <c r="J214" s="62"/>
      <c r="K214" s="62"/>
      <c r="L214" s="62"/>
      <c r="M214" s="62"/>
      <c r="N214" s="62"/>
      <c r="O214" s="62"/>
      <c r="P214" s="63"/>
      <c r="Q214" s="62"/>
      <c r="R214" s="62" t="n">
        <v>842.95</v>
      </c>
      <c r="S214" s="62" t="n">
        <v>13711576.43</v>
      </c>
      <c r="T214" s="62"/>
      <c r="U214" s="62"/>
      <c r="V214" s="62"/>
      <c r="W214" s="62"/>
      <c r="X214" s="62"/>
      <c r="Y214" s="62"/>
      <c r="Z214" s="62"/>
      <c r="AA214" s="62"/>
      <c r="AB214" s="62"/>
      <c r="AC214" s="62" t="n">
        <v>236745.6</v>
      </c>
      <c r="AD214" s="62"/>
      <c r="AE214" s="62"/>
      <c r="AM214" s="141"/>
    </row>
    <row r="215" s="139" customFormat="true" ht="33.75" hidden="false" customHeight="true" outlineLevel="0" collapsed="false">
      <c r="A215" s="61" t="n">
        <v>100</v>
      </c>
      <c r="B215" s="135" t="s">
        <v>31</v>
      </c>
      <c r="C215" s="135" t="s">
        <v>32</v>
      </c>
      <c r="D215" s="135" t="s">
        <v>43</v>
      </c>
      <c r="E215" s="147" t="s">
        <v>77</v>
      </c>
      <c r="F215" s="143" t="s">
        <v>151</v>
      </c>
      <c r="G215" s="144"/>
      <c r="H215" s="144"/>
      <c r="I215" s="168" t="n">
        <f aca="false">IF($F215&gt;0,J215+K215+L215+M215+N215+O215+Q215+S215+U215+W215+Y215+Z215+AB215+AC215+AD215+AE215,SUMIF($CN$8:$CN$487,$CN215,$AU$8:$AU$487))</f>
        <v>15043849.25</v>
      </c>
      <c r="J215" s="62"/>
      <c r="K215" s="62"/>
      <c r="L215" s="62"/>
      <c r="M215" s="62"/>
      <c r="N215" s="62"/>
      <c r="O215" s="62"/>
      <c r="P215" s="63"/>
      <c r="Q215" s="62"/>
      <c r="R215" s="62" t="n">
        <v>910.3</v>
      </c>
      <c r="S215" s="62" t="n">
        <v>14807103.65</v>
      </c>
      <c r="T215" s="62"/>
      <c r="U215" s="62"/>
      <c r="V215" s="62"/>
      <c r="W215" s="62"/>
      <c r="X215" s="62"/>
      <c r="Y215" s="62"/>
      <c r="Z215" s="62"/>
      <c r="AA215" s="62"/>
      <c r="AB215" s="62"/>
      <c r="AC215" s="62" t="n">
        <v>236745.6</v>
      </c>
      <c r="AD215" s="62"/>
      <c r="AE215" s="62"/>
      <c r="AM215" s="141"/>
    </row>
    <row r="216" s="139" customFormat="true" ht="33.75" hidden="false" customHeight="true" outlineLevel="0" collapsed="false">
      <c r="A216" s="61" t="n">
        <v>101</v>
      </c>
      <c r="B216" s="135" t="s">
        <v>31</v>
      </c>
      <c r="C216" s="135" t="s">
        <v>32</v>
      </c>
      <c r="D216" s="135" t="s">
        <v>43</v>
      </c>
      <c r="E216" s="147" t="s">
        <v>79</v>
      </c>
      <c r="F216" s="143" t="n">
        <v>28</v>
      </c>
      <c r="G216" s="144"/>
      <c r="H216" s="144"/>
      <c r="I216" s="168" t="n">
        <f aca="false">IF($F216&gt;0,J216+K216+L216+M216+N216+O216+Q216+S216+U216+W216+Y216+Z216+AB216+AC216+AD216+AE216,SUMIF($CN$8:$CN$487,$CN216,$AU$8:$AU$487))</f>
        <v>10251507.3</v>
      </c>
      <c r="J216" s="62"/>
      <c r="K216" s="62"/>
      <c r="L216" s="62"/>
      <c r="M216" s="62"/>
      <c r="N216" s="62"/>
      <c r="O216" s="62"/>
      <c r="P216" s="63"/>
      <c r="Q216" s="62"/>
      <c r="R216" s="62" t="n">
        <v>615.68</v>
      </c>
      <c r="S216" s="62" t="n">
        <v>10014761.7</v>
      </c>
      <c r="T216" s="62"/>
      <c r="U216" s="62"/>
      <c r="V216" s="62"/>
      <c r="W216" s="62"/>
      <c r="X216" s="62"/>
      <c r="Y216" s="62"/>
      <c r="Z216" s="62"/>
      <c r="AA216" s="62"/>
      <c r="AB216" s="62"/>
      <c r="AC216" s="62" t="n">
        <v>236745.6</v>
      </c>
      <c r="AD216" s="62"/>
      <c r="AE216" s="62"/>
      <c r="AM216" s="141"/>
    </row>
    <row r="217" s="139" customFormat="true" ht="33.75" hidden="false" customHeight="true" outlineLevel="0" collapsed="false">
      <c r="A217" s="61" t="n">
        <v>102</v>
      </c>
      <c r="B217" s="135" t="s">
        <v>31</v>
      </c>
      <c r="C217" s="135" t="s">
        <v>32</v>
      </c>
      <c r="D217" s="135" t="s">
        <v>43</v>
      </c>
      <c r="E217" s="147" t="s">
        <v>79</v>
      </c>
      <c r="F217" s="143" t="n">
        <v>74</v>
      </c>
      <c r="G217" s="144" t="n">
        <v>1</v>
      </c>
      <c r="H217" s="144"/>
      <c r="I217" s="168" t="n">
        <f aca="false">IF($F217&gt;0,J217+K217+L217+M217+N217+O217+Q217+S217+U217+W217+Y217+Z217+AB217+AC217+AD217+AE217,SUMIF($CN$8:$CN$487,$CN217,$AU$8:$AU$487))</f>
        <v>17115347.27</v>
      </c>
      <c r="J217" s="62"/>
      <c r="K217" s="62"/>
      <c r="L217" s="62"/>
      <c r="M217" s="62"/>
      <c r="N217" s="62"/>
      <c r="O217" s="62"/>
      <c r="P217" s="63"/>
      <c r="Q217" s="62"/>
      <c r="R217" s="62" t="n">
        <v>1037.65</v>
      </c>
      <c r="S217" s="62" t="n">
        <v>16878601.67</v>
      </c>
      <c r="T217" s="62"/>
      <c r="U217" s="62"/>
      <c r="V217" s="62"/>
      <c r="W217" s="62"/>
      <c r="X217" s="62"/>
      <c r="Y217" s="62"/>
      <c r="Z217" s="62"/>
      <c r="AA217" s="62"/>
      <c r="AB217" s="62"/>
      <c r="AC217" s="62" t="n">
        <v>236745.6</v>
      </c>
      <c r="AD217" s="62"/>
      <c r="AE217" s="62"/>
      <c r="AM217" s="141"/>
    </row>
    <row r="218" s="139" customFormat="true" ht="33.75" hidden="false" customHeight="true" outlineLevel="0" collapsed="false">
      <c r="A218" s="61" t="n">
        <v>103</v>
      </c>
      <c r="B218" s="135" t="s">
        <v>31</v>
      </c>
      <c r="C218" s="135" t="s">
        <v>32</v>
      </c>
      <c r="D218" s="135" t="s">
        <v>43</v>
      </c>
      <c r="E218" s="147" t="s">
        <v>80</v>
      </c>
      <c r="F218" s="143" t="n">
        <v>105</v>
      </c>
      <c r="G218" s="144"/>
      <c r="H218" s="144"/>
      <c r="I218" s="168" t="n">
        <f aca="false">IF($F218&gt;0,J218+K218+L218+M218+N218+O218+Q218+S218+U218+W218+Y218+Z218+AB218+AC218+AD218+AE218,SUMIF($CN$8:$CN$487,$CN218,$AU$8:$AU$487))</f>
        <v>6888169.6</v>
      </c>
      <c r="J218" s="62"/>
      <c r="K218" s="62"/>
      <c r="L218" s="62"/>
      <c r="M218" s="62"/>
      <c r="N218" s="62"/>
      <c r="O218" s="62"/>
      <c r="P218" s="63" t="n">
        <v>1</v>
      </c>
      <c r="Q218" s="62" t="n">
        <v>6651424</v>
      </c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 t="n">
        <v>236745.6</v>
      </c>
      <c r="AD218" s="62"/>
      <c r="AE218" s="62"/>
      <c r="AM218" s="141"/>
    </row>
    <row r="219" s="139" customFormat="true" ht="33.75" hidden="false" customHeight="true" outlineLevel="0" collapsed="false">
      <c r="A219" s="61" t="n">
        <v>104</v>
      </c>
      <c r="B219" s="135" t="s">
        <v>31</v>
      </c>
      <c r="C219" s="135" t="s">
        <v>32</v>
      </c>
      <c r="D219" s="135" t="s">
        <v>43</v>
      </c>
      <c r="E219" s="147" t="s">
        <v>80</v>
      </c>
      <c r="F219" s="143" t="n">
        <v>6</v>
      </c>
      <c r="G219" s="144"/>
      <c r="H219" s="144"/>
      <c r="I219" s="168" t="n">
        <f aca="false">IF($F219&gt;0,J219+K219+L219+M219+N219+O219+Q219+S219+U219+W219+Y219+Z219+AB219+AC219+AD219+AE219,SUMIF($CN$8:$CN$487,$CN219,$AU$8:$AU$487))</f>
        <v>13727101.98</v>
      </c>
      <c r="J219" s="62"/>
      <c r="K219" s="62"/>
      <c r="L219" s="62"/>
      <c r="M219" s="62"/>
      <c r="N219" s="62"/>
      <c r="O219" s="62"/>
      <c r="P219" s="63"/>
      <c r="Q219" s="62"/>
      <c r="R219" s="62" t="n">
        <v>829.35</v>
      </c>
      <c r="S219" s="62" t="n">
        <v>13490356.38</v>
      </c>
      <c r="T219" s="62"/>
      <c r="U219" s="62"/>
      <c r="V219" s="62"/>
      <c r="W219" s="62"/>
      <c r="X219" s="62"/>
      <c r="Y219" s="62"/>
      <c r="Z219" s="62"/>
      <c r="AA219" s="62"/>
      <c r="AB219" s="62"/>
      <c r="AC219" s="62" t="n">
        <v>236745.6</v>
      </c>
      <c r="AD219" s="62"/>
      <c r="AE219" s="62"/>
      <c r="AM219" s="141"/>
    </row>
    <row r="220" s="139" customFormat="true" ht="33.75" hidden="false" customHeight="true" outlineLevel="0" collapsed="false">
      <c r="A220" s="61" t="n">
        <v>105</v>
      </c>
      <c r="B220" s="135" t="s">
        <v>31</v>
      </c>
      <c r="C220" s="135" t="s">
        <v>32</v>
      </c>
      <c r="D220" s="135" t="s">
        <v>43</v>
      </c>
      <c r="E220" s="147" t="s">
        <v>152</v>
      </c>
      <c r="F220" s="143" t="n">
        <v>4</v>
      </c>
      <c r="G220" s="144"/>
      <c r="H220" s="144"/>
      <c r="I220" s="168" t="n">
        <f aca="false">IF($F220&gt;0,J220+K220+L220+M220+N220+O220+Q220+S220+U220+W220+Y220+Z220+AB220+AC220+AD220+AE220,SUMIF($CN$8:$CN$487,$CN220,$AU$8:$AU$487))</f>
        <v>18479591.79</v>
      </c>
      <c r="J220" s="62"/>
      <c r="K220" s="62"/>
      <c r="L220" s="62"/>
      <c r="M220" s="62"/>
      <c r="N220" s="62"/>
      <c r="O220" s="62"/>
      <c r="P220" s="63"/>
      <c r="Q220" s="62"/>
      <c r="R220" s="62" t="n">
        <v>1121.52</v>
      </c>
      <c r="S220" s="62" t="n">
        <v>18242846.19</v>
      </c>
      <c r="T220" s="62"/>
      <c r="U220" s="62"/>
      <c r="V220" s="62"/>
      <c r="W220" s="62"/>
      <c r="X220" s="62"/>
      <c r="Y220" s="62"/>
      <c r="Z220" s="62"/>
      <c r="AA220" s="62"/>
      <c r="AB220" s="62"/>
      <c r="AC220" s="62" t="n">
        <v>236745.6</v>
      </c>
      <c r="AD220" s="62"/>
      <c r="AE220" s="62"/>
      <c r="AM220" s="141"/>
    </row>
    <row r="221" s="139" customFormat="true" ht="33.75" hidden="false" customHeight="true" outlineLevel="0" collapsed="false">
      <c r="A221" s="61" t="n">
        <v>106</v>
      </c>
      <c r="B221" s="135" t="s">
        <v>31</v>
      </c>
      <c r="C221" s="135" t="s">
        <v>32</v>
      </c>
      <c r="D221" s="135" t="s">
        <v>43</v>
      </c>
      <c r="E221" s="147" t="s">
        <v>153</v>
      </c>
      <c r="F221" s="143" t="n">
        <v>5</v>
      </c>
      <c r="G221" s="144"/>
      <c r="H221" s="144"/>
      <c r="I221" s="168" t="n">
        <f aca="false">IF($F221&gt;0,J221+K221+L221+M221+N221+O221+Q221+S221+U221+W221+Y221+Z221+AB221+AC221+AD221+AE221,SUMIF($CN$8:$CN$487,$CN221,$AU$8:$AU$487))</f>
        <v>18504641.71</v>
      </c>
      <c r="J221" s="62"/>
      <c r="K221" s="62"/>
      <c r="L221" s="62"/>
      <c r="M221" s="62"/>
      <c r="N221" s="62"/>
      <c r="O221" s="62"/>
      <c r="P221" s="63"/>
      <c r="Q221" s="62"/>
      <c r="R221" s="62" t="n">
        <v>1123.06</v>
      </c>
      <c r="S221" s="62" t="n">
        <v>18267896.11</v>
      </c>
      <c r="T221" s="62"/>
      <c r="U221" s="62"/>
      <c r="V221" s="62"/>
      <c r="W221" s="62"/>
      <c r="X221" s="62"/>
      <c r="Y221" s="62"/>
      <c r="Z221" s="62"/>
      <c r="AA221" s="62"/>
      <c r="AB221" s="62"/>
      <c r="AC221" s="62" t="n">
        <v>236745.6</v>
      </c>
      <c r="AD221" s="62"/>
      <c r="AE221" s="62"/>
      <c r="AM221" s="141"/>
    </row>
    <row r="222" s="139" customFormat="true" ht="33.75" hidden="false" customHeight="true" outlineLevel="0" collapsed="false">
      <c r="A222" s="61" t="n">
        <v>107</v>
      </c>
      <c r="B222" s="135" t="s">
        <v>31</v>
      </c>
      <c r="C222" s="135" t="s">
        <v>32</v>
      </c>
      <c r="D222" s="135" t="s">
        <v>43</v>
      </c>
      <c r="E222" s="147" t="s">
        <v>153</v>
      </c>
      <c r="F222" s="143" t="n">
        <v>7</v>
      </c>
      <c r="G222" s="144"/>
      <c r="H222" s="144"/>
      <c r="I222" s="168" t="n">
        <f aca="false">IF($F222&gt;0,J222+K222+L222+M222+N222+O222+Q222+S222+U222+W222+Y222+Z222+AB222+AC222+AD222+AE222,SUMIF($CN$8:$CN$487,$CN222,$AU$8:$AU$487))</f>
        <v>18439414.32</v>
      </c>
      <c r="J222" s="62"/>
      <c r="K222" s="62"/>
      <c r="L222" s="62"/>
      <c r="M222" s="62"/>
      <c r="N222" s="62"/>
      <c r="O222" s="62"/>
      <c r="P222" s="63"/>
      <c r="Q222" s="62"/>
      <c r="R222" s="62" t="n">
        <v>1119.05</v>
      </c>
      <c r="S222" s="62" t="n">
        <v>18202668.72</v>
      </c>
      <c r="T222" s="62"/>
      <c r="U222" s="62"/>
      <c r="V222" s="62"/>
      <c r="W222" s="62"/>
      <c r="X222" s="62"/>
      <c r="Y222" s="62"/>
      <c r="Z222" s="62"/>
      <c r="AA222" s="62"/>
      <c r="AB222" s="62"/>
      <c r="AC222" s="62" t="n">
        <v>236745.6</v>
      </c>
      <c r="AD222" s="62"/>
      <c r="AE222" s="62"/>
      <c r="AM222" s="141"/>
    </row>
    <row r="223" s="139" customFormat="true" ht="33.75" hidden="false" customHeight="true" outlineLevel="0" collapsed="false">
      <c r="A223" s="61" t="n">
        <v>108</v>
      </c>
      <c r="B223" s="135" t="s">
        <v>31</v>
      </c>
      <c r="C223" s="135" t="s">
        <v>32</v>
      </c>
      <c r="D223" s="135" t="s">
        <v>43</v>
      </c>
      <c r="E223" s="147" t="s">
        <v>153</v>
      </c>
      <c r="F223" s="143" t="n">
        <v>75</v>
      </c>
      <c r="G223" s="144"/>
      <c r="H223" s="144"/>
      <c r="I223" s="168" t="n">
        <f aca="false">IF($F223&gt;0,J223+K223+L223+M223+N223+O223+Q223+S223+U223+W223+Y223+Z223+AB223+AC223+AD223+AE223,SUMIF($CN$8:$CN$487,$CN223,$AU$8:$AU$487))</f>
        <v>3497952.02</v>
      </c>
      <c r="J223" s="62"/>
      <c r="K223" s="62"/>
      <c r="L223" s="62"/>
      <c r="M223" s="62"/>
      <c r="N223" s="62"/>
      <c r="O223" s="62"/>
      <c r="P223" s="63"/>
      <c r="Q223" s="62"/>
      <c r="R223" s="62" t="n">
        <v>200.49</v>
      </c>
      <c r="S223" s="62" t="n">
        <v>3261206.42</v>
      </c>
      <c r="T223" s="62"/>
      <c r="U223" s="62"/>
      <c r="V223" s="62"/>
      <c r="W223" s="62"/>
      <c r="X223" s="62"/>
      <c r="Y223" s="62"/>
      <c r="Z223" s="62"/>
      <c r="AA223" s="62"/>
      <c r="AB223" s="62"/>
      <c r="AC223" s="62" t="n">
        <v>236745.6</v>
      </c>
      <c r="AD223" s="62"/>
      <c r="AE223" s="62"/>
      <c r="AM223" s="141"/>
    </row>
    <row r="224" s="139" customFormat="true" ht="33.75" hidden="false" customHeight="true" outlineLevel="0" collapsed="false">
      <c r="A224" s="61" t="n">
        <v>109</v>
      </c>
      <c r="B224" s="135" t="s">
        <v>31</v>
      </c>
      <c r="C224" s="135" t="s">
        <v>32</v>
      </c>
      <c r="D224" s="135" t="s">
        <v>43</v>
      </c>
      <c r="E224" s="147" t="s">
        <v>81</v>
      </c>
      <c r="F224" s="143" t="n">
        <v>158</v>
      </c>
      <c r="G224" s="144"/>
      <c r="H224" s="144"/>
      <c r="I224" s="168" t="n">
        <f aca="false">IF($F224&gt;0,J224+K224+L224+M224+N224+O224+Q224+S224+U224+W224+Y224+Z224+AB224+AC224+AD224+AE224,SUMIF($CN$8:$CN$487,$CN224,$AU$8:$AU$487))</f>
        <v>20021462.99</v>
      </c>
      <c r="J224" s="62"/>
      <c r="K224" s="62"/>
      <c r="L224" s="62"/>
      <c r="M224" s="62"/>
      <c r="N224" s="62"/>
      <c r="O224" s="62"/>
      <c r="P224" s="63"/>
      <c r="Q224" s="62"/>
      <c r="R224" s="62" t="n">
        <v>1216.31</v>
      </c>
      <c r="S224" s="62" t="n">
        <v>19784717.39</v>
      </c>
      <c r="T224" s="62"/>
      <c r="U224" s="62"/>
      <c r="V224" s="62"/>
      <c r="W224" s="62"/>
      <c r="X224" s="62"/>
      <c r="Y224" s="62"/>
      <c r="Z224" s="62"/>
      <c r="AA224" s="62"/>
      <c r="AB224" s="62"/>
      <c r="AC224" s="62" t="n">
        <v>236745.6</v>
      </c>
      <c r="AD224" s="62"/>
      <c r="AE224" s="62"/>
      <c r="AM224" s="141"/>
    </row>
    <row r="225" s="139" customFormat="true" ht="33.75" hidden="false" customHeight="true" outlineLevel="0" collapsed="false">
      <c r="A225" s="61" t="n">
        <v>110</v>
      </c>
      <c r="B225" s="143" t="s">
        <v>31</v>
      </c>
      <c r="C225" s="143" t="s">
        <v>32</v>
      </c>
      <c r="D225" s="146" t="s">
        <v>43</v>
      </c>
      <c r="E225" s="147" t="s">
        <v>81</v>
      </c>
      <c r="F225" s="143" t="n">
        <v>119</v>
      </c>
      <c r="G225" s="144"/>
      <c r="H225" s="144"/>
      <c r="I225" s="136" t="n">
        <f aca="false">IF($F225&gt;0,J225+K225+L225+M225+N225+O225+Q225+S225+U225+W225+Y225+Z225+AB225+AC225+AD225+AE225,SUMIF($CN$8:$CN$487,$CN225,$AU$8:$AU$487))</f>
        <v>12484777</v>
      </c>
      <c r="J225" s="57" t="n">
        <v>175899.7</v>
      </c>
      <c r="K225" s="57"/>
      <c r="L225" s="57" t="n">
        <v>465655.85</v>
      </c>
      <c r="M225" s="57"/>
      <c r="N225" s="57"/>
      <c r="O225" s="57"/>
      <c r="P225" s="58"/>
      <c r="Q225" s="57"/>
      <c r="R225" s="57" t="n">
        <v>385.84</v>
      </c>
      <c r="S225" s="57" t="n">
        <v>6276142.89</v>
      </c>
      <c r="T225" s="57"/>
      <c r="U225" s="57"/>
      <c r="V225" s="57"/>
      <c r="W225" s="57"/>
      <c r="X225" s="57" t="n">
        <v>565.71</v>
      </c>
      <c r="Y225" s="57" t="n">
        <v>5567078.56</v>
      </c>
      <c r="Z225" s="57"/>
      <c r="AA225" s="57"/>
      <c r="AB225" s="57"/>
      <c r="AC225" s="137"/>
      <c r="AD225" s="137"/>
      <c r="AE225" s="57"/>
      <c r="AM225" s="141"/>
    </row>
    <row r="226" s="139" customFormat="true" ht="33.75" hidden="false" customHeight="true" outlineLevel="0" collapsed="false">
      <c r="A226" s="61" t="n">
        <v>111</v>
      </c>
      <c r="B226" s="153" t="s">
        <v>31</v>
      </c>
      <c r="C226" s="153" t="s">
        <v>32</v>
      </c>
      <c r="D226" s="154" t="s">
        <v>43</v>
      </c>
      <c r="E226" s="147" t="s">
        <v>81</v>
      </c>
      <c r="F226" s="143" t="n">
        <v>154</v>
      </c>
      <c r="G226" s="144"/>
      <c r="H226" s="144"/>
      <c r="I226" s="136" t="n">
        <f aca="false">IF($F226&gt;0,J226+K226+L226+M226+N226+O226+Q226+S226+U226+W226+Y226+Z226+AB226+AC226+AD226+AE226,SUMIF($CN$8:$CN$487,$CN226,$AU$8:$AU$487))</f>
        <v>8996290.16</v>
      </c>
      <c r="J226" s="57" t="n">
        <v>96739.07</v>
      </c>
      <c r="K226" s="57"/>
      <c r="L226" s="57" t="n">
        <v>256095.45</v>
      </c>
      <c r="M226" s="57"/>
      <c r="N226" s="57"/>
      <c r="O226" s="57"/>
      <c r="P226" s="58"/>
      <c r="Q226" s="57"/>
      <c r="R226" s="57" t="n">
        <v>245.77</v>
      </c>
      <c r="S226" s="57" t="n">
        <v>3997739.05</v>
      </c>
      <c r="T226" s="57"/>
      <c r="U226" s="57"/>
      <c r="V226" s="57" t="n">
        <v>46</v>
      </c>
      <c r="W226" s="57" t="n">
        <v>202662.2</v>
      </c>
      <c r="X226" s="57" t="n">
        <v>451.49</v>
      </c>
      <c r="Y226" s="57" t="n">
        <v>4443054.39</v>
      </c>
      <c r="Z226" s="57"/>
      <c r="AA226" s="57"/>
      <c r="AB226" s="57"/>
      <c r="AC226" s="137"/>
      <c r="AD226" s="137"/>
      <c r="AE226" s="57"/>
      <c r="AM226" s="141"/>
    </row>
    <row r="227" s="139" customFormat="true" ht="33.75" hidden="false" customHeight="true" outlineLevel="0" collapsed="false">
      <c r="A227" s="61" t="n">
        <v>112</v>
      </c>
      <c r="B227" s="135" t="s">
        <v>31</v>
      </c>
      <c r="C227" s="135" t="s">
        <v>32</v>
      </c>
      <c r="D227" s="135" t="s">
        <v>43</v>
      </c>
      <c r="E227" s="147" t="s">
        <v>154</v>
      </c>
      <c r="F227" s="143" t="n">
        <v>192</v>
      </c>
      <c r="G227" s="144"/>
      <c r="H227" s="144"/>
      <c r="I227" s="168" t="n">
        <f aca="false">IF($F227&gt;0,J227+K227+L227+M227+N227+O227+Q227+S227+U227+W227+Y227+Z227+AB227+AC227+AD227+AE227,SUMIF($CN$8:$CN$487,$CN227,$AU$8:$AU$487))</f>
        <v>7893724.51</v>
      </c>
      <c r="J227" s="62"/>
      <c r="K227" s="62"/>
      <c r="L227" s="62"/>
      <c r="M227" s="62"/>
      <c r="N227" s="62"/>
      <c r="O227" s="62"/>
      <c r="P227" s="63"/>
      <c r="Q227" s="62"/>
      <c r="R227" s="62" t="n">
        <v>470.73</v>
      </c>
      <c r="S227" s="62" t="n">
        <v>7656978.91</v>
      </c>
      <c r="T227" s="62"/>
      <c r="U227" s="62"/>
      <c r="V227" s="62"/>
      <c r="W227" s="62"/>
      <c r="X227" s="62"/>
      <c r="Y227" s="62"/>
      <c r="Z227" s="62"/>
      <c r="AA227" s="62"/>
      <c r="AB227" s="62"/>
      <c r="AC227" s="62" t="n">
        <v>236745.6</v>
      </c>
      <c r="AD227" s="62"/>
      <c r="AE227" s="62"/>
      <c r="AM227" s="141"/>
    </row>
    <row r="228" s="139" customFormat="true" ht="33.75" hidden="false" customHeight="true" outlineLevel="0" collapsed="false">
      <c r="A228" s="61" t="n">
        <v>113</v>
      </c>
      <c r="B228" s="135" t="s">
        <v>31</v>
      </c>
      <c r="C228" s="135" t="s">
        <v>32</v>
      </c>
      <c r="D228" s="135" t="s">
        <v>43</v>
      </c>
      <c r="E228" s="147" t="s">
        <v>154</v>
      </c>
      <c r="F228" s="143" t="n">
        <v>194</v>
      </c>
      <c r="G228" s="144"/>
      <c r="H228" s="144"/>
      <c r="I228" s="168" t="n">
        <f aca="false">IF($F228&gt;0,J228+K228+L228+M228+N228+O228+Q228+S228+U228+W228+Y228+Z228+AB228+AC228+AD228+AE228,SUMIF($CN$8:$CN$487,$CN228,$AU$8:$AU$487))</f>
        <v>4404628.9</v>
      </c>
      <c r="J228" s="62"/>
      <c r="K228" s="62"/>
      <c r="L228" s="62"/>
      <c r="M228" s="62"/>
      <c r="N228" s="62"/>
      <c r="O228" s="62"/>
      <c r="P228" s="63"/>
      <c r="Q228" s="62"/>
      <c r="R228" s="62" t="n">
        <v>256.23</v>
      </c>
      <c r="S228" s="62" t="n">
        <v>4167883.3</v>
      </c>
      <c r="T228" s="62"/>
      <c r="U228" s="62"/>
      <c r="V228" s="62"/>
      <c r="W228" s="62"/>
      <c r="X228" s="62"/>
      <c r="Y228" s="62"/>
      <c r="Z228" s="62"/>
      <c r="AA228" s="62"/>
      <c r="AB228" s="62"/>
      <c r="AC228" s="62" t="n">
        <v>236745.6</v>
      </c>
      <c r="AD228" s="62"/>
      <c r="AE228" s="62"/>
      <c r="AM228" s="141"/>
    </row>
    <row r="229" s="139" customFormat="true" ht="33.75" hidden="false" customHeight="true" outlineLevel="0" collapsed="false">
      <c r="A229" s="61" t="n">
        <v>114</v>
      </c>
      <c r="B229" s="135" t="s">
        <v>31</v>
      </c>
      <c r="C229" s="135" t="s">
        <v>32</v>
      </c>
      <c r="D229" s="135" t="s">
        <v>43</v>
      </c>
      <c r="E229" s="147" t="s">
        <v>86</v>
      </c>
      <c r="F229" s="143" t="n">
        <v>39</v>
      </c>
      <c r="G229" s="144"/>
      <c r="H229" s="144"/>
      <c r="I229" s="168" t="n">
        <f aca="false">IF($F229&gt;0,J229+K229+L229+M229+N229+O229+Q229+S229+U229+W229+Y229+Z229+AB229+AC229+AD229+AE229,SUMIF($CN$8:$CN$487,$CN229,$AU$8:$AU$487))</f>
        <v>13983294.31</v>
      </c>
      <c r="J229" s="62"/>
      <c r="K229" s="62"/>
      <c r="L229" s="62"/>
      <c r="M229" s="62"/>
      <c r="N229" s="62"/>
      <c r="O229" s="62"/>
      <c r="P229" s="63"/>
      <c r="Q229" s="62"/>
      <c r="R229" s="62" t="n">
        <v>845.1</v>
      </c>
      <c r="S229" s="62" t="n">
        <v>13746548.71</v>
      </c>
      <c r="T229" s="62"/>
      <c r="U229" s="62"/>
      <c r="V229" s="62"/>
      <c r="W229" s="62"/>
      <c r="X229" s="62"/>
      <c r="Y229" s="62"/>
      <c r="Z229" s="62"/>
      <c r="AA229" s="62"/>
      <c r="AB229" s="62"/>
      <c r="AC229" s="62" t="n">
        <v>236745.6</v>
      </c>
      <c r="AD229" s="62"/>
      <c r="AE229" s="62"/>
      <c r="AM229" s="141"/>
    </row>
    <row r="230" s="139" customFormat="true" ht="33.75" hidden="false" customHeight="true" outlineLevel="0" collapsed="false">
      <c r="A230" s="61" t="n">
        <v>115</v>
      </c>
      <c r="B230" s="135" t="s">
        <v>31</v>
      </c>
      <c r="C230" s="135" t="s">
        <v>32</v>
      </c>
      <c r="D230" s="135" t="s">
        <v>43</v>
      </c>
      <c r="E230" s="147" t="s">
        <v>155</v>
      </c>
      <c r="F230" s="143" t="n">
        <v>3</v>
      </c>
      <c r="G230" s="144"/>
      <c r="H230" s="144"/>
      <c r="I230" s="168" t="n">
        <f aca="false">IF($F230&gt;0,J230+K230+L230+M230+N230+O230+Q230+S230+U230+W230+Y230+Z230+AB230+AC230+AD230+AE230,SUMIF($CN$8:$CN$487,$CN230,$AU$8:$AU$487))</f>
        <v>13957919.07</v>
      </c>
      <c r="J230" s="62"/>
      <c r="K230" s="62"/>
      <c r="L230" s="62"/>
      <c r="M230" s="62"/>
      <c r="N230" s="62"/>
      <c r="O230" s="62"/>
      <c r="P230" s="63"/>
      <c r="Q230" s="62"/>
      <c r="R230" s="62" t="n">
        <v>843.54</v>
      </c>
      <c r="S230" s="62" t="n">
        <v>13721173.47</v>
      </c>
      <c r="T230" s="62"/>
      <c r="U230" s="62"/>
      <c r="V230" s="62"/>
      <c r="W230" s="62"/>
      <c r="X230" s="62"/>
      <c r="Y230" s="62"/>
      <c r="Z230" s="62"/>
      <c r="AA230" s="62"/>
      <c r="AB230" s="62"/>
      <c r="AC230" s="62" t="n">
        <v>236745.6</v>
      </c>
      <c r="AD230" s="62"/>
      <c r="AE230" s="62"/>
      <c r="AM230" s="141"/>
    </row>
    <row r="231" s="139" customFormat="true" ht="33.75" hidden="false" customHeight="true" outlineLevel="0" collapsed="false">
      <c r="A231" s="61" t="n">
        <v>116</v>
      </c>
      <c r="B231" s="135" t="s">
        <v>31</v>
      </c>
      <c r="C231" s="135" t="s">
        <v>32</v>
      </c>
      <c r="D231" s="135" t="s">
        <v>43</v>
      </c>
      <c r="E231" s="147" t="s">
        <v>156</v>
      </c>
      <c r="F231" s="143" t="n">
        <v>16</v>
      </c>
      <c r="G231" s="144"/>
      <c r="H231" s="144"/>
      <c r="I231" s="168" t="n">
        <f aca="false">IF($F231&gt;0,J231+K231+L231+M231+N231+O231+Q231+S231+U231+W231+Y231+Z231+AB231+AC231+AD231+AE231,SUMIF($CN$8:$CN$487,$CN231,$AU$8:$AU$487))</f>
        <v>3940482.81</v>
      </c>
      <c r="J231" s="62" t="n">
        <v>950568.96</v>
      </c>
      <c r="K231" s="62"/>
      <c r="L231" s="62" t="n">
        <v>2516422.65</v>
      </c>
      <c r="M231" s="62"/>
      <c r="N231" s="62"/>
      <c r="O231" s="62"/>
      <c r="P231" s="63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 t="n">
        <v>473491.2</v>
      </c>
      <c r="AD231" s="62"/>
      <c r="AE231" s="62"/>
      <c r="AM231" s="141"/>
    </row>
    <row r="232" s="139" customFormat="true" ht="33.75" hidden="false" customHeight="true" outlineLevel="0" collapsed="false">
      <c r="A232" s="61" t="n">
        <v>117</v>
      </c>
      <c r="B232" s="135" t="s">
        <v>31</v>
      </c>
      <c r="C232" s="135" t="s">
        <v>32</v>
      </c>
      <c r="D232" s="135" t="s">
        <v>43</v>
      </c>
      <c r="E232" s="147" t="s">
        <v>156</v>
      </c>
      <c r="F232" s="143" t="n">
        <v>4</v>
      </c>
      <c r="G232" s="144" t="n">
        <v>2</v>
      </c>
      <c r="H232" s="144"/>
      <c r="I232" s="168" t="n">
        <f aca="false">IF($F232&gt;0,J232+K232+L232+M232+N232+O232+Q232+S232+U232+W232+Y232+Z232+AB232+AC232+AD232+AE232,SUMIF($CN$8:$CN$487,$CN232,$AU$8:$AU$487))</f>
        <v>13539593.6</v>
      </c>
      <c r="J232" s="62"/>
      <c r="K232" s="62"/>
      <c r="L232" s="62"/>
      <c r="M232" s="62"/>
      <c r="N232" s="62"/>
      <c r="O232" s="62"/>
      <c r="P232" s="63" t="n">
        <v>2</v>
      </c>
      <c r="Q232" s="62" t="n">
        <v>13302848</v>
      </c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 t="n">
        <v>236745.6</v>
      </c>
      <c r="AD232" s="62"/>
      <c r="AE232" s="62"/>
      <c r="AM232" s="141"/>
    </row>
    <row r="233" s="139" customFormat="true" ht="33.75" hidden="false" customHeight="true" outlineLevel="0" collapsed="false">
      <c r="A233" s="61" t="n">
        <v>118</v>
      </c>
      <c r="B233" s="135" t="s">
        <v>31</v>
      </c>
      <c r="C233" s="135" t="s">
        <v>32</v>
      </c>
      <c r="D233" s="135" t="s">
        <v>43</v>
      </c>
      <c r="E233" s="147" t="s">
        <v>157</v>
      </c>
      <c r="F233" s="143" t="n">
        <v>119</v>
      </c>
      <c r="G233" s="144"/>
      <c r="H233" s="144"/>
      <c r="I233" s="168" t="n">
        <f aca="false">IF($F233&gt;0,J233+K233+L233+M233+N233+O233+Q233+S233+U233+W233+Y233+Z233+AB233+AC233+AD233+AE233,SUMIF($CN$8:$CN$487,$CN233,$AU$8:$AU$487))</f>
        <v>14611006.2</v>
      </c>
      <c r="J233" s="62"/>
      <c r="K233" s="62"/>
      <c r="L233" s="62"/>
      <c r="M233" s="62"/>
      <c r="N233" s="62"/>
      <c r="O233" s="62"/>
      <c r="P233" s="63"/>
      <c r="Q233" s="62"/>
      <c r="R233" s="62" t="n">
        <v>883.69</v>
      </c>
      <c r="S233" s="62" t="n">
        <v>14374260.6</v>
      </c>
      <c r="T233" s="62"/>
      <c r="U233" s="62"/>
      <c r="V233" s="62"/>
      <c r="W233" s="62"/>
      <c r="X233" s="62"/>
      <c r="Y233" s="62"/>
      <c r="Z233" s="62"/>
      <c r="AA233" s="62"/>
      <c r="AB233" s="62"/>
      <c r="AC233" s="62" t="n">
        <v>236745.6</v>
      </c>
      <c r="AD233" s="62"/>
      <c r="AE233" s="62"/>
      <c r="AM233" s="141"/>
    </row>
    <row r="234" s="139" customFormat="true" ht="33.75" hidden="false" customHeight="true" outlineLevel="0" collapsed="false">
      <c r="A234" s="61" t="n">
        <v>119</v>
      </c>
      <c r="B234" s="135" t="s">
        <v>31</v>
      </c>
      <c r="C234" s="135" t="s">
        <v>32</v>
      </c>
      <c r="D234" s="135" t="s">
        <v>43</v>
      </c>
      <c r="E234" s="147" t="s">
        <v>157</v>
      </c>
      <c r="F234" s="143" t="n">
        <v>4</v>
      </c>
      <c r="G234" s="144"/>
      <c r="H234" s="144"/>
      <c r="I234" s="168" t="n">
        <f aca="false">IF($F234&gt;0,J234+K234+L234+M234+N234+O234+Q234+S234+U234+W234+Y234+Z234+AB234+AC234+AD234+AE234,SUMIF($CN$8:$CN$487,$CN234,$AU$8:$AU$487))</f>
        <v>16901934.99</v>
      </c>
      <c r="J234" s="62"/>
      <c r="K234" s="62"/>
      <c r="L234" s="62"/>
      <c r="M234" s="62"/>
      <c r="N234" s="62"/>
      <c r="O234" s="62"/>
      <c r="P234" s="63"/>
      <c r="Q234" s="62"/>
      <c r="R234" s="62" t="n">
        <v>1024.53</v>
      </c>
      <c r="S234" s="62" t="n">
        <v>16665189.39</v>
      </c>
      <c r="T234" s="62"/>
      <c r="U234" s="62"/>
      <c r="V234" s="62"/>
      <c r="W234" s="62"/>
      <c r="X234" s="62"/>
      <c r="Y234" s="62"/>
      <c r="Z234" s="62"/>
      <c r="AA234" s="62"/>
      <c r="AB234" s="62"/>
      <c r="AC234" s="62" t="n">
        <v>236745.6</v>
      </c>
      <c r="AD234" s="62"/>
      <c r="AE234" s="62"/>
      <c r="AM234" s="141"/>
    </row>
    <row r="235" s="139" customFormat="true" ht="33.75" hidden="false" customHeight="true" outlineLevel="0" collapsed="false">
      <c r="A235" s="61" t="n">
        <v>120</v>
      </c>
      <c r="B235" s="135" t="s">
        <v>31</v>
      </c>
      <c r="C235" s="135" t="s">
        <v>32</v>
      </c>
      <c r="D235" s="135" t="s">
        <v>43</v>
      </c>
      <c r="E235" s="147" t="s">
        <v>158</v>
      </c>
      <c r="F235" s="143" t="n">
        <v>64</v>
      </c>
      <c r="G235" s="144"/>
      <c r="H235" s="144"/>
      <c r="I235" s="168" t="n">
        <f aca="false">IF($F235&gt;0,J235+K235+L235+M235+N235+O235+Q235+S235+U235+W235+Y235+Z235+AB235+AC235+AD235+AE235,SUMIF($CN$8:$CN$487,$CN235,$AU$8:$AU$487))</f>
        <v>19845462.92</v>
      </c>
      <c r="J235" s="62"/>
      <c r="K235" s="62"/>
      <c r="L235" s="62"/>
      <c r="M235" s="62"/>
      <c r="N235" s="62"/>
      <c r="O235" s="62"/>
      <c r="P235" s="63"/>
      <c r="Q235" s="62"/>
      <c r="R235" s="62" t="n">
        <v>1205.49</v>
      </c>
      <c r="S235" s="62" t="n">
        <v>19608717.32</v>
      </c>
      <c r="T235" s="62"/>
      <c r="U235" s="62"/>
      <c r="V235" s="62"/>
      <c r="W235" s="62"/>
      <c r="X235" s="62"/>
      <c r="Y235" s="62"/>
      <c r="Z235" s="62"/>
      <c r="AA235" s="62"/>
      <c r="AB235" s="62"/>
      <c r="AC235" s="62" t="n">
        <v>236745.6</v>
      </c>
      <c r="AD235" s="62"/>
      <c r="AE235" s="62"/>
      <c r="AM235" s="141"/>
    </row>
    <row r="236" s="170" customFormat="true" ht="33.75" hidden="false" customHeight="true" outlineLevel="0" collapsed="false">
      <c r="A236" s="61" t="n">
        <v>121</v>
      </c>
      <c r="B236" s="135" t="s">
        <v>31</v>
      </c>
      <c r="C236" s="135" t="s">
        <v>32</v>
      </c>
      <c r="D236" s="135" t="s">
        <v>43</v>
      </c>
      <c r="E236" s="147" t="s">
        <v>158</v>
      </c>
      <c r="F236" s="143" t="n">
        <v>9</v>
      </c>
      <c r="G236" s="144"/>
      <c r="H236" s="144"/>
      <c r="I236" s="168" t="n">
        <f aca="false">IF($F236&gt;0,J236+K236+L236+M236+N236+O236+Q236+S236+U236+W236+Y236+Z236+AB236+AC236+AD236+AE236,SUMIF($CN$8:$CN$487,$CN236,$AU$8:$AU$487))</f>
        <v>13904240.68</v>
      </c>
      <c r="J236" s="62"/>
      <c r="K236" s="62"/>
      <c r="L236" s="62"/>
      <c r="M236" s="62"/>
      <c r="N236" s="62"/>
      <c r="O236" s="62"/>
      <c r="P236" s="63"/>
      <c r="Q236" s="62"/>
      <c r="R236" s="62" t="n">
        <v>840.24</v>
      </c>
      <c r="S236" s="62" t="n">
        <v>13667495.08</v>
      </c>
      <c r="T236" s="62"/>
      <c r="U236" s="62"/>
      <c r="V236" s="62"/>
      <c r="W236" s="62"/>
      <c r="X236" s="62"/>
      <c r="Y236" s="62"/>
      <c r="Z236" s="62"/>
      <c r="AA236" s="62"/>
      <c r="AB236" s="62"/>
      <c r="AC236" s="62" t="n">
        <v>236745.6</v>
      </c>
      <c r="AD236" s="62"/>
      <c r="AE236" s="62"/>
      <c r="AF236" s="139"/>
      <c r="AG236" s="139"/>
      <c r="AH236" s="139"/>
      <c r="AI236" s="139"/>
      <c r="AJ236" s="139"/>
      <c r="AK236" s="139"/>
      <c r="AL236" s="139"/>
      <c r="AM236" s="141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139"/>
      <c r="BD236" s="139"/>
      <c r="BE236" s="139"/>
      <c r="BF236" s="139"/>
      <c r="BG236" s="139"/>
      <c r="BH236" s="139"/>
      <c r="BI236" s="139"/>
      <c r="BJ236" s="139"/>
      <c r="BK236" s="139"/>
      <c r="BL236" s="139"/>
      <c r="BM236" s="139"/>
      <c r="BN236" s="139"/>
      <c r="BO236" s="139"/>
      <c r="BP236" s="139"/>
      <c r="BQ236" s="139"/>
      <c r="BR236" s="139"/>
      <c r="BS236" s="139"/>
      <c r="BT236" s="139"/>
      <c r="BU236" s="139"/>
      <c r="BV236" s="139"/>
      <c r="BW236" s="139"/>
      <c r="BX236" s="139"/>
      <c r="BY236" s="139"/>
      <c r="BZ236" s="139"/>
      <c r="CA236" s="139"/>
      <c r="CB236" s="139"/>
      <c r="CC236" s="139"/>
      <c r="CD236" s="139"/>
      <c r="CE236" s="139"/>
      <c r="CF236" s="139"/>
      <c r="CG236" s="139"/>
      <c r="CH236" s="139"/>
      <c r="CI236" s="139"/>
      <c r="CJ236" s="139"/>
      <c r="CK236" s="139"/>
      <c r="CL236" s="139"/>
      <c r="CM236" s="139"/>
      <c r="CN236" s="139"/>
      <c r="CO236" s="139"/>
      <c r="CP236" s="139"/>
      <c r="CQ236" s="139"/>
      <c r="CR236" s="139"/>
      <c r="CS236" s="139"/>
      <c r="CT236" s="139"/>
      <c r="CU236" s="139"/>
      <c r="CV236" s="139"/>
      <c r="CW236" s="139"/>
      <c r="CX236" s="139"/>
      <c r="CY236" s="139"/>
      <c r="CZ236" s="139"/>
      <c r="DA236" s="139"/>
      <c r="DB236" s="139"/>
      <c r="DC236" s="139"/>
      <c r="DD236" s="139"/>
      <c r="DE236" s="139"/>
      <c r="DF236" s="139"/>
      <c r="DG236" s="139"/>
      <c r="DH236" s="139"/>
      <c r="DI236" s="139"/>
      <c r="DJ236" s="139"/>
      <c r="DK236" s="139"/>
      <c r="DL236" s="139"/>
      <c r="DM236" s="139"/>
      <c r="DN236" s="139"/>
      <c r="DO236" s="139"/>
      <c r="DP236" s="139"/>
      <c r="DQ236" s="139"/>
      <c r="DR236" s="139"/>
      <c r="DS236" s="139"/>
      <c r="DT236" s="139"/>
      <c r="DU236" s="139"/>
      <c r="DV236" s="139"/>
      <c r="DW236" s="139"/>
      <c r="DX236" s="139"/>
      <c r="DY236" s="139"/>
      <c r="DZ236" s="139"/>
      <c r="EA236" s="139"/>
      <c r="EB236" s="139"/>
    </row>
    <row r="237" s="139" customFormat="true" ht="33.75" hidden="false" customHeight="true" outlineLevel="0" collapsed="false">
      <c r="A237" s="61" t="n">
        <v>122</v>
      </c>
      <c r="B237" s="135" t="s">
        <v>31</v>
      </c>
      <c r="C237" s="135" t="s">
        <v>32</v>
      </c>
      <c r="D237" s="135" t="s">
        <v>43</v>
      </c>
      <c r="E237" s="147" t="s">
        <v>158</v>
      </c>
      <c r="F237" s="143" t="n">
        <v>91</v>
      </c>
      <c r="G237" s="144"/>
      <c r="H237" s="144"/>
      <c r="I237" s="168" t="n">
        <f aca="false">IF($F237&gt;0,J237+K237+L237+M237+N237+O237+Q237+S237+U237+W237+Y237+Z237+AB237+AC237+AD237+AE237,SUMIF($CN$8:$CN$487,$CN237,$AU$8:$AU$487))</f>
        <v>24826655.22</v>
      </c>
      <c r="J237" s="62"/>
      <c r="K237" s="62"/>
      <c r="L237" s="62"/>
      <c r="M237" s="62"/>
      <c r="N237" s="62"/>
      <c r="O237" s="62"/>
      <c r="P237" s="63"/>
      <c r="Q237" s="62"/>
      <c r="R237" s="62" t="n">
        <v>1511.72</v>
      </c>
      <c r="S237" s="62" t="n">
        <v>24589909.62</v>
      </c>
      <c r="T237" s="62"/>
      <c r="U237" s="62"/>
      <c r="V237" s="62"/>
      <c r="W237" s="62"/>
      <c r="X237" s="62"/>
      <c r="Y237" s="62"/>
      <c r="Z237" s="62"/>
      <c r="AA237" s="62"/>
      <c r="AB237" s="62"/>
      <c r="AC237" s="62" t="n">
        <v>236745.6</v>
      </c>
      <c r="AD237" s="62"/>
      <c r="AE237" s="62"/>
      <c r="AM237" s="141"/>
    </row>
    <row r="238" s="139" customFormat="true" ht="33.75" hidden="false" customHeight="true" outlineLevel="0" collapsed="false">
      <c r="A238" s="61" t="n">
        <v>123</v>
      </c>
      <c r="B238" s="135" t="s">
        <v>31</v>
      </c>
      <c r="C238" s="135" t="s">
        <v>32</v>
      </c>
      <c r="D238" s="135" t="s">
        <v>43</v>
      </c>
      <c r="E238" s="147" t="s">
        <v>159</v>
      </c>
      <c r="F238" s="143" t="n">
        <v>10</v>
      </c>
      <c r="G238" s="144"/>
      <c r="H238" s="144" t="s">
        <v>39</v>
      </c>
      <c r="I238" s="168" t="n">
        <f aca="false">IF($F238&gt;0,J238+K238+L238+M238+N238+O238+Q238+S238+U238+W238+Y238+Z238+AB238+AC238+AD238+AE238,SUMIF($CN$8:$CN$487,$CN238,$AU$8:$AU$487))</f>
        <v>103062620.07</v>
      </c>
      <c r="J238" s="62"/>
      <c r="K238" s="62"/>
      <c r="L238" s="62"/>
      <c r="M238" s="62"/>
      <c r="N238" s="62"/>
      <c r="O238" s="62"/>
      <c r="P238" s="63"/>
      <c r="Q238" s="62"/>
      <c r="R238" s="62" t="n">
        <v>1302</v>
      </c>
      <c r="S238" s="62" t="n">
        <v>21178566.36</v>
      </c>
      <c r="T238" s="62"/>
      <c r="U238" s="62"/>
      <c r="V238" s="62" t="n">
        <v>160.6</v>
      </c>
      <c r="W238" s="62" t="n">
        <v>707555.42</v>
      </c>
      <c r="X238" s="62" t="n">
        <v>8200.8</v>
      </c>
      <c r="Y238" s="62" t="n">
        <v>80703006.69</v>
      </c>
      <c r="Z238" s="62"/>
      <c r="AA238" s="62"/>
      <c r="AB238" s="62"/>
      <c r="AC238" s="62" t="n">
        <v>473491.6</v>
      </c>
      <c r="AD238" s="62"/>
      <c r="AE238" s="62"/>
      <c r="AM238" s="141"/>
    </row>
    <row r="239" s="139" customFormat="true" ht="33.75" hidden="false" customHeight="true" outlineLevel="0" collapsed="false">
      <c r="A239" s="61" t="n">
        <v>124</v>
      </c>
      <c r="B239" s="135" t="s">
        <v>31</v>
      </c>
      <c r="C239" s="135" t="s">
        <v>32</v>
      </c>
      <c r="D239" s="135" t="s">
        <v>43</v>
      </c>
      <c r="E239" s="147" t="s">
        <v>159</v>
      </c>
      <c r="F239" s="143" t="n">
        <v>10</v>
      </c>
      <c r="G239" s="144"/>
      <c r="H239" s="144" t="s">
        <v>71</v>
      </c>
      <c r="I239" s="168" t="n">
        <f aca="false">IF($F239&gt;0,J239+K239+L239+M239+N239+O239+Q239+S239+U239+W239+Y239+Z239+AB239+AC239+AD239+AE239,SUMIF($CN$8:$CN$487,$CN239,$AU$8:$AU$487))</f>
        <v>13249689.6</v>
      </c>
      <c r="J239" s="62"/>
      <c r="K239" s="62"/>
      <c r="L239" s="62"/>
      <c r="M239" s="62"/>
      <c r="N239" s="62"/>
      <c r="O239" s="62"/>
      <c r="P239" s="63"/>
      <c r="Q239" s="62"/>
      <c r="R239" s="62" t="n">
        <v>800</v>
      </c>
      <c r="S239" s="62" t="n">
        <v>13012944</v>
      </c>
      <c r="T239" s="62"/>
      <c r="U239" s="62"/>
      <c r="V239" s="62"/>
      <c r="W239" s="62"/>
      <c r="X239" s="62"/>
      <c r="Y239" s="62"/>
      <c r="Z239" s="62"/>
      <c r="AA239" s="62"/>
      <c r="AB239" s="62"/>
      <c r="AC239" s="62" t="n">
        <v>236745.6</v>
      </c>
      <c r="AD239" s="62"/>
      <c r="AE239" s="62"/>
      <c r="AM239" s="141"/>
    </row>
    <row r="240" s="139" customFormat="true" ht="33.75" hidden="false" customHeight="true" outlineLevel="0" collapsed="false">
      <c r="A240" s="61" t="n">
        <v>125</v>
      </c>
      <c r="B240" s="135" t="s">
        <v>31</v>
      </c>
      <c r="C240" s="135" t="s">
        <v>32</v>
      </c>
      <c r="D240" s="135" t="s">
        <v>43</v>
      </c>
      <c r="E240" s="147" t="s">
        <v>159</v>
      </c>
      <c r="F240" s="143" t="n">
        <v>8</v>
      </c>
      <c r="G240" s="144" t="n">
        <v>1</v>
      </c>
      <c r="H240" s="144"/>
      <c r="I240" s="168" t="n">
        <f aca="false">IF($F240&gt;0,J240+K240+L240+M240+N240+O240+Q240+S240+U240+W240+Y240+Z240+AB240+AC240+AD240+AE240,SUMIF($CN$8:$CN$487,$CN240,$AU$8:$AU$487))</f>
        <v>25770256.33</v>
      </c>
      <c r="J240" s="62"/>
      <c r="K240" s="62"/>
      <c r="L240" s="62"/>
      <c r="M240" s="62"/>
      <c r="N240" s="62"/>
      <c r="O240" s="62"/>
      <c r="P240" s="63"/>
      <c r="Q240" s="62"/>
      <c r="R240" s="62" t="n">
        <v>1569.73</v>
      </c>
      <c r="S240" s="62" t="n">
        <v>25533510.73</v>
      </c>
      <c r="T240" s="62"/>
      <c r="U240" s="62"/>
      <c r="V240" s="62"/>
      <c r="W240" s="62"/>
      <c r="X240" s="62"/>
      <c r="Y240" s="62"/>
      <c r="Z240" s="62"/>
      <c r="AA240" s="62"/>
      <c r="AB240" s="62"/>
      <c r="AC240" s="62" t="n">
        <v>236745.6</v>
      </c>
      <c r="AD240" s="62"/>
      <c r="AE240" s="62"/>
      <c r="AM240" s="141"/>
    </row>
    <row r="241" s="139" customFormat="true" ht="33.75" hidden="false" customHeight="true" outlineLevel="0" collapsed="false">
      <c r="A241" s="61" t="n">
        <v>126</v>
      </c>
      <c r="B241" s="135" t="s">
        <v>31</v>
      </c>
      <c r="C241" s="135" t="s">
        <v>32</v>
      </c>
      <c r="D241" s="135" t="s">
        <v>43</v>
      </c>
      <c r="E241" s="147" t="s">
        <v>87</v>
      </c>
      <c r="F241" s="143" t="n">
        <v>52</v>
      </c>
      <c r="G241" s="144"/>
      <c r="H241" s="144"/>
      <c r="I241" s="168" t="n">
        <f aca="false">IF($F241&gt;0,J241+K241+L241+M241+N241+O241+Q241+S241+U241+W241+Y241+Z241+AB241+AC241+AD241+AE241,SUMIF($CN$8:$CN$487,$CN241,$AU$8:$AU$487))</f>
        <v>19445802.88</v>
      </c>
      <c r="J241" s="62"/>
      <c r="K241" s="62"/>
      <c r="L241" s="62"/>
      <c r="M241" s="62"/>
      <c r="N241" s="62"/>
      <c r="O241" s="62"/>
      <c r="P241" s="63"/>
      <c r="Q241" s="62"/>
      <c r="R241" s="62" t="n">
        <v>1180.92</v>
      </c>
      <c r="S241" s="62" t="n">
        <v>19209057.28</v>
      </c>
      <c r="T241" s="62"/>
      <c r="U241" s="62"/>
      <c r="V241" s="62"/>
      <c r="W241" s="62"/>
      <c r="X241" s="62"/>
      <c r="Y241" s="62"/>
      <c r="Z241" s="62"/>
      <c r="AA241" s="62"/>
      <c r="AB241" s="62"/>
      <c r="AC241" s="62" t="n">
        <v>236745.6</v>
      </c>
      <c r="AD241" s="62"/>
      <c r="AE241" s="62"/>
      <c r="AM241" s="141"/>
    </row>
    <row r="242" s="139" customFormat="true" ht="33.75" hidden="false" customHeight="true" outlineLevel="0" collapsed="false">
      <c r="A242" s="61" t="n">
        <v>127</v>
      </c>
      <c r="B242" s="135" t="s">
        <v>31</v>
      </c>
      <c r="C242" s="135" t="s">
        <v>32</v>
      </c>
      <c r="D242" s="135" t="s">
        <v>43</v>
      </c>
      <c r="E242" s="147" t="s">
        <v>87</v>
      </c>
      <c r="F242" s="143" t="n">
        <v>8</v>
      </c>
      <c r="G242" s="144"/>
      <c r="H242" s="144"/>
      <c r="I242" s="168" t="n">
        <f aca="false">IF($F242&gt;0,J242+K242+L242+M242+N242+O242+Q242+S242+U242+W242+Y242+Z242+AB242+AC242+AD242+AE242,SUMIF($CN$8:$CN$487,$CN242,$AU$8:$AU$487))</f>
        <v>18658519.77</v>
      </c>
      <c r="J242" s="62"/>
      <c r="K242" s="62"/>
      <c r="L242" s="62"/>
      <c r="M242" s="62"/>
      <c r="N242" s="62"/>
      <c r="O242" s="62"/>
      <c r="P242" s="63"/>
      <c r="Q242" s="62"/>
      <c r="R242" s="62" t="n">
        <v>1132.52</v>
      </c>
      <c r="S242" s="62" t="n">
        <v>18421774.17</v>
      </c>
      <c r="T242" s="62"/>
      <c r="U242" s="62"/>
      <c r="V242" s="62"/>
      <c r="W242" s="62"/>
      <c r="X242" s="62"/>
      <c r="Y242" s="62"/>
      <c r="Z242" s="62"/>
      <c r="AA242" s="62"/>
      <c r="AB242" s="62"/>
      <c r="AC242" s="62" t="n">
        <v>236745.6</v>
      </c>
      <c r="AD242" s="62"/>
      <c r="AE242" s="62"/>
      <c r="AM242" s="141"/>
    </row>
    <row r="243" s="139" customFormat="true" ht="33.75" hidden="false" customHeight="true" outlineLevel="0" collapsed="false">
      <c r="A243" s="61" t="n">
        <v>128</v>
      </c>
      <c r="B243" s="135" t="s">
        <v>31</v>
      </c>
      <c r="C243" s="135" t="s">
        <v>32</v>
      </c>
      <c r="D243" s="135" t="s">
        <v>43</v>
      </c>
      <c r="E243" s="147" t="s">
        <v>160</v>
      </c>
      <c r="F243" s="143" t="n">
        <v>16</v>
      </c>
      <c r="G243" s="144"/>
      <c r="H243" s="144"/>
      <c r="I243" s="168" t="n">
        <f aca="false">IF($F243&gt;0,J243+K243+L243+M243+N243+O243+Q243+S243+U243+W243+Y243+Z243+AB243+AC243+AD243+AE243,SUMIF($CN$8:$CN$487,$CN243,$AU$8:$AU$487))</f>
        <v>7024622.51</v>
      </c>
      <c r="J243" s="62"/>
      <c r="K243" s="62"/>
      <c r="L243" s="62"/>
      <c r="M243" s="62"/>
      <c r="N243" s="62"/>
      <c r="O243" s="62"/>
      <c r="P243" s="63"/>
      <c r="Q243" s="62"/>
      <c r="R243" s="62" t="n">
        <v>417.3</v>
      </c>
      <c r="S243" s="62" t="n">
        <v>6787876.91</v>
      </c>
      <c r="T243" s="62"/>
      <c r="U243" s="62"/>
      <c r="V243" s="62"/>
      <c r="W243" s="62"/>
      <c r="X243" s="62"/>
      <c r="Y243" s="62"/>
      <c r="Z243" s="62"/>
      <c r="AA243" s="62"/>
      <c r="AB243" s="62"/>
      <c r="AC243" s="62" t="n">
        <v>236745.6</v>
      </c>
      <c r="AD243" s="62"/>
      <c r="AE243" s="62"/>
      <c r="AM243" s="141"/>
    </row>
    <row r="244" s="139" customFormat="true" ht="33.75" hidden="false" customHeight="true" outlineLevel="0" collapsed="false">
      <c r="A244" s="61" t="n">
        <v>129</v>
      </c>
      <c r="B244" s="135" t="s">
        <v>31</v>
      </c>
      <c r="C244" s="135" t="s">
        <v>32</v>
      </c>
      <c r="D244" s="135" t="s">
        <v>43</v>
      </c>
      <c r="E244" s="147" t="s">
        <v>161</v>
      </c>
      <c r="F244" s="143" t="n">
        <v>47</v>
      </c>
      <c r="G244" s="144"/>
      <c r="H244" s="144"/>
      <c r="I244" s="168" t="n">
        <f aca="false">IF($F244&gt;0,J244+K244+L244+M244+N244+O244+Q244+S244+U244+W244+Y244+Z244+AB244+AC244+AD244+AE244,SUMIF($CN$8:$CN$487,$CN244,$AU$8:$AU$487))</f>
        <v>11861208.47</v>
      </c>
      <c r="J244" s="62"/>
      <c r="K244" s="62"/>
      <c r="L244" s="62"/>
      <c r="M244" s="62"/>
      <c r="N244" s="62"/>
      <c r="O244" s="62"/>
      <c r="P244" s="63"/>
      <c r="Q244" s="62"/>
      <c r="R244" s="62" t="n">
        <v>714.64</v>
      </c>
      <c r="S244" s="62" t="n">
        <v>11624462.87</v>
      </c>
      <c r="T244" s="62"/>
      <c r="U244" s="62"/>
      <c r="V244" s="62"/>
      <c r="W244" s="62"/>
      <c r="X244" s="62"/>
      <c r="Y244" s="62"/>
      <c r="Z244" s="62"/>
      <c r="AA244" s="62"/>
      <c r="AB244" s="62"/>
      <c r="AC244" s="62" t="n">
        <v>236745.6</v>
      </c>
      <c r="AD244" s="62"/>
      <c r="AE244" s="62"/>
      <c r="AM244" s="141"/>
    </row>
    <row r="245" s="139" customFormat="true" ht="33.75" hidden="false" customHeight="true" outlineLevel="0" collapsed="false">
      <c r="A245" s="61" t="n">
        <v>130</v>
      </c>
      <c r="B245" s="143" t="s">
        <v>31</v>
      </c>
      <c r="C245" s="143" t="s">
        <v>32</v>
      </c>
      <c r="D245" s="143" t="s">
        <v>43</v>
      </c>
      <c r="E245" s="147" t="s">
        <v>88</v>
      </c>
      <c r="F245" s="143" t="n">
        <v>5</v>
      </c>
      <c r="G245" s="144"/>
      <c r="H245" s="144"/>
      <c r="I245" s="136" t="n">
        <f aca="false">IF($F245&gt;0,J245+K245+L245+M245+N245+O245+Q245+S245+U245+W245+Y245+Z245+AB245+AC245+AD245+AE245,SUMIF($CN$8:$CN$487,$CN245,$AU$8:$AU$487))</f>
        <v>325748.65</v>
      </c>
      <c r="J245" s="57" t="n">
        <v>89312.75</v>
      </c>
      <c r="K245" s="57"/>
      <c r="L245" s="57" t="n">
        <v>236435.9</v>
      </c>
      <c r="M245" s="57"/>
      <c r="N245" s="57"/>
      <c r="O245" s="57"/>
      <c r="P245" s="58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137"/>
      <c r="AD245" s="137"/>
      <c r="AE245" s="57"/>
      <c r="AM245" s="141"/>
    </row>
    <row r="246" s="139" customFormat="true" ht="33.75" hidden="false" customHeight="true" outlineLevel="0" collapsed="false">
      <c r="A246" s="61" t="n">
        <v>131</v>
      </c>
      <c r="B246" s="135" t="s">
        <v>31</v>
      </c>
      <c r="C246" s="135" t="s">
        <v>32</v>
      </c>
      <c r="D246" s="135" t="s">
        <v>43</v>
      </c>
      <c r="E246" s="147" t="s">
        <v>90</v>
      </c>
      <c r="F246" s="143" t="n">
        <v>21</v>
      </c>
      <c r="G246" s="144"/>
      <c r="H246" s="144"/>
      <c r="I246" s="168" t="n">
        <f aca="false">IF($F246&gt;0,J246+K246+L246+M246+N246+O246+Q246+S246+U246+W246+Y246+Z246+AB246+AC246+AD246+AE246,SUMIF($CN$8:$CN$487,$CN246,$AU$8:$AU$487))</f>
        <v>6641065.98</v>
      </c>
      <c r="J246" s="62"/>
      <c r="K246" s="62"/>
      <c r="L246" s="62"/>
      <c r="M246" s="62"/>
      <c r="N246" s="62"/>
      <c r="O246" s="62"/>
      <c r="P246" s="63"/>
      <c r="Q246" s="62"/>
      <c r="R246" s="62" t="n">
        <v>393.72</v>
      </c>
      <c r="S246" s="62" t="n">
        <v>6404320.38</v>
      </c>
      <c r="T246" s="62"/>
      <c r="U246" s="62"/>
      <c r="V246" s="62"/>
      <c r="W246" s="62"/>
      <c r="X246" s="62"/>
      <c r="Y246" s="62"/>
      <c r="Z246" s="62"/>
      <c r="AA246" s="62"/>
      <c r="AB246" s="62"/>
      <c r="AC246" s="62" t="n">
        <v>236745.6</v>
      </c>
      <c r="AD246" s="62"/>
      <c r="AE246" s="62"/>
      <c r="AM246" s="141"/>
    </row>
    <row r="247" s="139" customFormat="true" ht="33.75" hidden="false" customHeight="true" outlineLevel="0" collapsed="false">
      <c r="A247" s="61" t="n">
        <v>132</v>
      </c>
      <c r="B247" s="135" t="s">
        <v>31</v>
      </c>
      <c r="C247" s="135" t="s">
        <v>32</v>
      </c>
      <c r="D247" s="135" t="s">
        <v>43</v>
      </c>
      <c r="E247" s="147" t="s">
        <v>91</v>
      </c>
      <c r="F247" s="143" t="n">
        <v>12</v>
      </c>
      <c r="G247" s="144" t="n">
        <v>1</v>
      </c>
      <c r="H247" s="144"/>
      <c r="I247" s="168" t="n">
        <f aca="false">IF($F247&gt;0,J247+K247+L247+M247+N247+O247+Q247+S247+U247+W247+Y247+Z247+AB247+AC247+AD247+AE247,SUMIF($CN$8:$CN$487,$CN247,$AU$8:$AU$487))</f>
        <v>6116644.34</v>
      </c>
      <c r="J247" s="62"/>
      <c r="K247" s="62"/>
      <c r="L247" s="62"/>
      <c r="M247" s="62"/>
      <c r="N247" s="62"/>
      <c r="O247" s="62"/>
      <c r="P247" s="63"/>
      <c r="Q247" s="62"/>
      <c r="R247" s="62" t="n">
        <v>361.48</v>
      </c>
      <c r="S247" s="62" t="n">
        <v>5879898.74</v>
      </c>
      <c r="T247" s="62"/>
      <c r="U247" s="62"/>
      <c r="V247" s="62"/>
      <c r="W247" s="62"/>
      <c r="X247" s="62"/>
      <c r="Y247" s="62"/>
      <c r="Z247" s="62"/>
      <c r="AA247" s="62"/>
      <c r="AB247" s="62"/>
      <c r="AC247" s="62" t="n">
        <v>236745.6</v>
      </c>
      <c r="AD247" s="62"/>
      <c r="AE247" s="62"/>
      <c r="AM247" s="141"/>
    </row>
    <row r="248" s="139" customFormat="true" ht="33.75" hidden="false" customHeight="true" outlineLevel="0" collapsed="false">
      <c r="A248" s="61" t="n">
        <v>133</v>
      </c>
      <c r="B248" s="135" t="s">
        <v>31</v>
      </c>
      <c r="C248" s="135" t="s">
        <v>32</v>
      </c>
      <c r="D248" s="135" t="s">
        <v>43</v>
      </c>
      <c r="E248" s="147" t="s">
        <v>91</v>
      </c>
      <c r="F248" s="143" t="n">
        <v>14</v>
      </c>
      <c r="G248" s="144"/>
      <c r="H248" s="144"/>
      <c r="I248" s="168" t="n">
        <f aca="false">IF($F248&gt;0,J248+K248+L248+M248+N248+O248+Q248+S248+U248+W248+Y248+Z248+AB248+AC248+AD248+AE248,SUMIF($CN$8:$CN$487,$CN248,$AU$8:$AU$487))</f>
        <v>8719558.47</v>
      </c>
      <c r="J248" s="62"/>
      <c r="K248" s="62"/>
      <c r="L248" s="62"/>
      <c r="M248" s="62"/>
      <c r="N248" s="62"/>
      <c r="O248" s="62"/>
      <c r="P248" s="63"/>
      <c r="Q248" s="62"/>
      <c r="R248" s="62" t="n">
        <v>521.5</v>
      </c>
      <c r="S248" s="62" t="n">
        <v>8482812.87</v>
      </c>
      <c r="T248" s="62"/>
      <c r="U248" s="62"/>
      <c r="V248" s="62"/>
      <c r="W248" s="62"/>
      <c r="X248" s="62"/>
      <c r="Y248" s="62"/>
      <c r="Z248" s="62"/>
      <c r="AA248" s="62"/>
      <c r="AB248" s="62"/>
      <c r="AC248" s="62" t="n">
        <v>236745.6</v>
      </c>
      <c r="AD248" s="62"/>
      <c r="AE248" s="62"/>
      <c r="AM248" s="141"/>
    </row>
    <row r="249" s="139" customFormat="true" ht="33.75" hidden="false" customHeight="true" outlineLevel="0" collapsed="false">
      <c r="A249" s="61" t="n">
        <v>134</v>
      </c>
      <c r="B249" s="135" t="s">
        <v>31</v>
      </c>
      <c r="C249" s="135" t="s">
        <v>32</v>
      </c>
      <c r="D249" s="135" t="s">
        <v>43</v>
      </c>
      <c r="E249" s="147" t="s">
        <v>91</v>
      </c>
      <c r="F249" s="143" t="n">
        <v>16</v>
      </c>
      <c r="G249" s="144"/>
      <c r="H249" s="144"/>
      <c r="I249" s="168" t="n">
        <f aca="false">IF($F249&gt;0,J249+K249+L249+M249+N249+O249+Q249+S249+U249+W249+Y249+Z249+AB249+AC249+AD249+AE249,SUMIF($CN$8:$CN$487,$CN249,$AU$8:$AU$487))</f>
        <v>21683862.09</v>
      </c>
      <c r="J249" s="62"/>
      <c r="K249" s="62"/>
      <c r="L249" s="62"/>
      <c r="M249" s="62"/>
      <c r="N249" s="62"/>
      <c r="O249" s="62"/>
      <c r="P249" s="63"/>
      <c r="Q249" s="62"/>
      <c r="R249" s="62" t="n">
        <v>415.77</v>
      </c>
      <c r="S249" s="62" t="n">
        <v>6762989.65</v>
      </c>
      <c r="T249" s="62"/>
      <c r="U249" s="62"/>
      <c r="V249" s="62"/>
      <c r="W249" s="62"/>
      <c r="X249" s="62" t="n">
        <v>1468.1</v>
      </c>
      <c r="Y249" s="62" t="n">
        <v>14447381.24</v>
      </c>
      <c r="Z249" s="62"/>
      <c r="AA249" s="62"/>
      <c r="AB249" s="62"/>
      <c r="AC249" s="62" t="n">
        <v>473491.2</v>
      </c>
      <c r="AD249" s="62"/>
      <c r="AE249" s="62"/>
      <c r="AM249" s="141"/>
    </row>
    <row r="250" s="139" customFormat="true" ht="33.75" hidden="false" customHeight="true" outlineLevel="0" collapsed="false">
      <c r="A250" s="61" t="n">
        <v>135</v>
      </c>
      <c r="B250" s="135" t="s">
        <v>31</v>
      </c>
      <c r="C250" s="135" t="s">
        <v>32</v>
      </c>
      <c r="D250" s="135" t="s">
        <v>43</v>
      </c>
      <c r="E250" s="147" t="s">
        <v>91</v>
      </c>
      <c r="F250" s="143" t="n">
        <v>16</v>
      </c>
      <c r="G250" s="144"/>
      <c r="H250" s="144" t="s">
        <v>39</v>
      </c>
      <c r="I250" s="168" t="n">
        <f aca="false">IF($F250&gt;0,J250+K250+L250+M250+N250+O250+Q250+S250+U250+W250+Y250+Z250+AB250+AC250+AD250+AE250,SUMIF($CN$8:$CN$487,$CN250,$AU$8:$AU$487))</f>
        <v>13213090.69</v>
      </c>
      <c r="J250" s="62"/>
      <c r="K250" s="62"/>
      <c r="L250" s="62"/>
      <c r="M250" s="62"/>
      <c r="N250" s="62"/>
      <c r="O250" s="62"/>
      <c r="P250" s="63"/>
      <c r="Q250" s="62"/>
      <c r="R250" s="62" t="n">
        <v>797.75</v>
      </c>
      <c r="S250" s="62" t="n">
        <v>12976345.09</v>
      </c>
      <c r="T250" s="62"/>
      <c r="U250" s="62"/>
      <c r="V250" s="62"/>
      <c r="W250" s="62"/>
      <c r="X250" s="62"/>
      <c r="Y250" s="62"/>
      <c r="Z250" s="62"/>
      <c r="AA250" s="62"/>
      <c r="AB250" s="62"/>
      <c r="AC250" s="62" t="n">
        <v>236745.6</v>
      </c>
      <c r="AD250" s="62"/>
      <c r="AE250" s="62"/>
      <c r="AM250" s="141"/>
    </row>
    <row r="251" s="139" customFormat="true" ht="33.75" hidden="false" customHeight="true" outlineLevel="0" collapsed="false">
      <c r="A251" s="61" t="n">
        <v>136</v>
      </c>
      <c r="B251" s="135" t="s">
        <v>31</v>
      </c>
      <c r="C251" s="135" t="s">
        <v>32</v>
      </c>
      <c r="D251" s="135" t="s">
        <v>43</v>
      </c>
      <c r="E251" s="147" t="s">
        <v>91</v>
      </c>
      <c r="F251" s="143" t="n">
        <v>16</v>
      </c>
      <c r="G251" s="144" t="n">
        <v>1</v>
      </c>
      <c r="H251" s="144"/>
      <c r="I251" s="168" t="n">
        <f aca="false">IF($F251&gt;0,J251+K251+L251+M251+N251+O251+Q251+S251+U251+W251+Y251+Z251+AB251+AC251+AD251+AE251,SUMIF($CN$8:$CN$487,$CN251,$AU$8:$AU$487))</f>
        <v>14669727.11</v>
      </c>
      <c r="J251" s="62"/>
      <c r="K251" s="62"/>
      <c r="L251" s="62"/>
      <c r="M251" s="62"/>
      <c r="N251" s="62"/>
      <c r="O251" s="62"/>
      <c r="P251" s="63"/>
      <c r="Q251" s="62"/>
      <c r="R251" s="62" t="n">
        <v>887.3</v>
      </c>
      <c r="S251" s="62" t="n">
        <v>14432981.51</v>
      </c>
      <c r="T251" s="62"/>
      <c r="U251" s="62"/>
      <c r="V251" s="62"/>
      <c r="W251" s="62"/>
      <c r="X251" s="62"/>
      <c r="Y251" s="62"/>
      <c r="Z251" s="62"/>
      <c r="AA251" s="62"/>
      <c r="AB251" s="62"/>
      <c r="AC251" s="62" t="n">
        <v>236745.6</v>
      </c>
      <c r="AD251" s="62"/>
      <c r="AE251" s="62"/>
      <c r="AM251" s="141"/>
    </row>
    <row r="252" s="139" customFormat="true" ht="33.75" hidden="false" customHeight="true" outlineLevel="0" collapsed="false">
      <c r="A252" s="61" t="n">
        <v>137</v>
      </c>
      <c r="B252" s="135" t="s">
        <v>31</v>
      </c>
      <c r="C252" s="135" t="s">
        <v>32</v>
      </c>
      <c r="D252" s="135" t="s">
        <v>43</v>
      </c>
      <c r="E252" s="147" t="s">
        <v>91</v>
      </c>
      <c r="F252" s="143" t="n">
        <v>17</v>
      </c>
      <c r="G252" s="144"/>
      <c r="H252" s="144"/>
      <c r="I252" s="168" t="n">
        <f aca="false">IF($F252&gt;0,J252+K252+L252+M252+N252+O252+Q252+S252+U252+W252+Y252+Z252+AB252+AC252+AD252+AE252,SUMIF($CN$8:$CN$487,$CN252,$AU$8:$AU$487))</f>
        <v>25349439.01</v>
      </c>
      <c r="J252" s="62"/>
      <c r="K252" s="62"/>
      <c r="L252" s="62"/>
      <c r="M252" s="62"/>
      <c r="N252" s="62"/>
      <c r="O252" s="62"/>
      <c r="P252" s="63"/>
      <c r="Q252" s="62"/>
      <c r="R252" s="62" t="n">
        <v>793.22</v>
      </c>
      <c r="S252" s="62" t="n">
        <v>12902659.29</v>
      </c>
      <c r="T252" s="62"/>
      <c r="U252" s="62"/>
      <c r="V252" s="62"/>
      <c r="W252" s="62"/>
      <c r="X252" s="62" t="n">
        <v>1216.69</v>
      </c>
      <c r="Y252" s="62" t="n">
        <v>11973288.12</v>
      </c>
      <c r="Z252" s="62"/>
      <c r="AA252" s="62"/>
      <c r="AB252" s="62"/>
      <c r="AC252" s="62" t="n">
        <v>473491.6</v>
      </c>
      <c r="AD252" s="62"/>
      <c r="AE252" s="62"/>
      <c r="AM252" s="141"/>
    </row>
    <row r="253" s="139" customFormat="true" ht="33.75" hidden="false" customHeight="true" outlineLevel="0" collapsed="false">
      <c r="A253" s="61" t="n">
        <v>138</v>
      </c>
      <c r="B253" s="135" t="s">
        <v>31</v>
      </c>
      <c r="C253" s="135" t="s">
        <v>32</v>
      </c>
      <c r="D253" s="135" t="s">
        <v>43</v>
      </c>
      <c r="E253" s="147" t="s">
        <v>91</v>
      </c>
      <c r="F253" s="143" t="s">
        <v>162</v>
      </c>
      <c r="G253" s="144"/>
      <c r="H253" s="144"/>
      <c r="I253" s="168" t="n">
        <f aca="false">IF($F253&gt;0,J253+K253+L253+M253+N253+O253+Q253+S253+U253+W253+Y253+Z253+AB253+AC253+AD253+AE253,SUMIF($CN$8:$CN$487,$CN253,$AU$8:$AU$487))</f>
        <v>23259573.03</v>
      </c>
      <c r="J253" s="62"/>
      <c r="K253" s="62"/>
      <c r="L253" s="62"/>
      <c r="M253" s="62"/>
      <c r="N253" s="62"/>
      <c r="O253" s="62"/>
      <c r="P253" s="63"/>
      <c r="Q253" s="62"/>
      <c r="R253" s="62" t="n">
        <v>569.34</v>
      </c>
      <c r="S253" s="62" t="n">
        <v>9260986.92</v>
      </c>
      <c r="T253" s="62"/>
      <c r="U253" s="62"/>
      <c r="V253" s="62"/>
      <c r="W253" s="62"/>
      <c r="X253" s="62" t="n">
        <v>1374.38</v>
      </c>
      <c r="Y253" s="62" t="n">
        <v>13525094.91</v>
      </c>
      <c r="Z253" s="62"/>
      <c r="AA253" s="62"/>
      <c r="AB253" s="62"/>
      <c r="AC253" s="62" t="n">
        <v>473491.2</v>
      </c>
      <c r="AD253" s="62"/>
      <c r="AE253" s="62"/>
      <c r="AM253" s="141"/>
    </row>
    <row r="254" s="139" customFormat="true" ht="33.75" hidden="false" customHeight="true" outlineLevel="0" collapsed="false">
      <c r="A254" s="61" t="n">
        <v>139</v>
      </c>
      <c r="B254" s="135" t="s">
        <v>31</v>
      </c>
      <c r="C254" s="135" t="s">
        <v>32</v>
      </c>
      <c r="D254" s="135" t="s">
        <v>43</v>
      </c>
      <c r="E254" s="147" t="s">
        <v>91</v>
      </c>
      <c r="F254" s="143" t="n">
        <v>20</v>
      </c>
      <c r="G254" s="144"/>
      <c r="H254" s="144"/>
      <c r="I254" s="168" t="n">
        <f aca="false">IF($F254&gt;0,J254+K254+L254+M254+N254+O254+Q254+S254+U254+W254+Y254+Z254+AB254+AC254+AD254+AE254,SUMIF($CN$8:$CN$487,$CN254,$AU$8:$AU$487))</f>
        <v>10283714.33</v>
      </c>
      <c r="J254" s="62"/>
      <c r="K254" s="62"/>
      <c r="L254" s="62"/>
      <c r="M254" s="62"/>
      <c r="N254" s="62"/>
      <c r="O254" s="62"/>
      <c r="P254" s="63"/>
      <c r="Q254" s="62"/>
      <c r="R254" s="62" t="n">
        <v>617.66</v>
      </c>
      <c r="S254" s="62" t="n">
        <v>10046968.73</v>
      </c>
      <c r="T254" s="62"/>
      <c r="U254" s="62"/>
      <c r="V254" s="62"/>
      <c r="W254" s="62"/>
      <c r="X254" s="62"/>
      <c r="Y254" s="62"/>
      <c r="Z254" s="62"/>
      <c r="AA254" s="62"/>
      <c r="AB254" s="62"/>
      <c r="AC254" s="62" t="n">
        <v>236745.6</v>
      </c>
      <c r="AD254" s="62"/>
      <c r="AE254" s="62"/>
      <c r="AM254" s="141"/>
    </row>
    <row r="255" s="139" customFormat="true" ht="33.75" hidden="false" customHeight="true" outlineLevel="0" collapsed="false">
      <c r="A255" s="61" t="n">
        <v>140</v>
      </c>
      <c r="B255" s="135" t="s">
        <v>31</v>
      </c>
      <c r="C255" s="135" t="s">
        <v>32</v>
      </c>
      <c r="D255" s="135" t="s">
        <v>43</v>
      </c>
      <c r="E255" s="147" t="s">
        <v>163</v>
      </c>
      <c r="F255" s="143" t="n">
        <v>4</v>
      </c>
      <c r="G255" s="144"/>
      <c r="H255" s="144"/>
      <c r="I255" s="168" t="n">
        <f aca="false">IF($F255&gt;0,J255+K255+L255+M255+N255+O255+Q255+S255+U255+W255+Y255+Z255+AB255+AC255+AD255+AE255,SUMIF($CN$8:$CN$487,$CN255,$AU$8:$AU$487))</f>
        <v>6443106.57</v>
      </c>
      <c r="J255" s="62"/>
      <c r="K255" s="62"/>
      <c r="L255" s="62"/>
      <c r="M255" s="62"/>
      <c r="N255" s="62"/>
      <c r="O255" s="62"/>
      <c r="P255" s="63"/>
      <c r="Q255" s="62"/>
      <c r="R255" s="62" t="n">
        <v>381.55</v>
      </c>
      <c r="S255" s="62" t="n">
        <v>6206360.97</v>
      </c>
      <c r="T255" s="62"/>
      <c r="U255" s="62"/>
      <c r="V255" s="62"/>
      <c r="W255" s="62"/>
      <c r="X255" s="62"/>
      <c r="Y255" s="62"/>
      <c r="Z255" s="62"/>
      <c r="AA255" s="62"/>
      <c r="AB255" s="62"/>
      <c r="AC255" s="62" t="n">
        <v>236745.6</v>
      </c>
      <c r="AD255" s="62"/>
      <c r="AE255" s="62"/>
      <c r="AM255" s="141"/>
    </row>
    <row r="256" s="139" customFormat="true" ht="33.75" hidden="false" customHeight="true" outlineLevel="0" collapsed="false">
      <c r="A256" s="61" t="n">
        <v>141</v>
      </c>
      <c r="B256" s="135" t="s">
        <v>31</v>
      </c>
      <c r="C256" s="135" t="s">
        <v>32</v>
      </c>
      <c r="D256" s="135" t="s">
        <v>43</v>
      </c>
      <c r="E256" s="147" t="s">
        <v>163</v>
      </c>
      <c r="F256" s="143" t="n">
        <v>6</v>
      </c>
      <c r="G256" s="144"/>
      <c r="H256" s="144"/>
      <c r="I256" s="168" t="n">
        <f aca="false">IF($F256&gt;0,J256+K256+L256+M256+N256+O256+Q256+S256+U256+W256+Y256+Z256+AB256+AC256+AD256+AE256,SUMIF($CN$8:$CN$487,$CN256,$AU$8:$AU$487))</f>
        <v>6976474.62</v>
      </c>
      <c r="J256" s="62"/>
      <c r="K256" s="62"/>
      <c r="L256" s="62"/>
      <c r="M256" s="62"/>
      <c r="N256" s="62"/>
      <c r="O256" s="62"/>
      <c r="P256" s="63"/>
      <c r="Q256" s="62"/>
      <c r="R256" s="62" t="n">
        <v>414.34</v>
      </c>
      <c r="S256" s="62" t="n">
        <v>6739729.02</v>
      </c>
      <c r="T256" s="62"/>
      <c r="U256" s="62"/>
      <c r="V256" s="62"/>
      <c r="W256" s="62"/>
      <c r="X256" s="62"/>
      <c r="Y256" s="62"/>
      <c r="Z256" s="62"/>
      <c r="AA256" s="62"/>
      <c r="AB256" s="62"/>
      <c r="AC256" s="62" t="n">
        <v>236745.6</v>
      </c>
      <c r="AD256" s="62"/>
      <c r="AE256" s="62"/>
      <c r="AM256" s="141"/>
    </row>
    <row r="257" s="139" customFormat="true" ht="33.75" hidden="false" customHeight="true" outlineLevel="0" collapsed="false">
      <c r="A257" s="61" t="n">
        <v>142</v>
      </c>
      <c r="B257" s="135" t="s">
        <v>164</v>
      </c>
      <c r="C257" s="135" t="s">
        <v>165</v>
      </c>
      <c r="D257" s="135" t="s">
        <v>43</v>
      </c>
      <c r="E257" s="147" t="s">
        <v>138</v>
      </c>
      <c r="F257" s="143" t="n">
        <v>7</v>
      </c>
      <c r="G257" s="144"/>
      <c r="H257" s="144"/>
      <c r="I257" s="168" t="n">
        <f aca="false">IF($F257&gt;0,J257+K257+L257+M257+N257+O257+Q257+S257+U257+W257+Y257+Z257+AB257+AC257+AD257+AE257,SUMIF($CN$8:$CN$487,$CN257,$AU$8:$AU$487))</f>
        <v>8078833.63</v>
      </c>
      <c r="J257" s="62"/>
      <c r="K257" s="62"/>
      <c r="L257" s="62"/>
      <c r="M257" s="62"/>
      <c r="N257" s="62"/>
      <c r="O257" s="62"/>
      <c r="P257" s="63"/>
      <c r="Q257" s="62"/>
      <c r="R257" s="62" t="n">
        <v>482.11</v>
      </c>
      <c r="S257" s="62" t="n">
        <v>7842088.03</v>
      </c>
      <c r="T257" s="62"/>
      <c r="U257" s="62"/>
      <c r="V257" s="62"/>
      <c r="W257" s="62"/>
      <c r="X257" s="62"/>
      <c r="Y257" s="62"/>
      <c r="Z257" s="62"/>
      <c r="AA257" s="62"/>
      <c r="AB257" s="62"/>
      <c r="AC257" s="62" t="n">
        <v>236745.6</v>
      </c>
      <c r="AD257" s="62"/>
      <c r="AE257" s="62"/>
      <c r="AM257" s="141"/>
    </row>
    <row r="258" s="139" customFormat="true" ht="33.75" hidden="false" customHeight="true" outlineLevel="0" collapsed="false">
      <c r="A258" s="61" t="n">
        <v>143</v>
      </c>
      <c r="B258" s="135" t="s">
        <v>164</v>
      </c>
      <c r="C258" s="135" t="s">
        <v>165</v>
      </c>
      <c r="D258" s="135" t="s">
        <v>43</v>
      </c>
      <c r="E258" s="147" t="s">
        <v>138</v>
      </c>
      <c r="F258" s="143" t="n">
        <v>9</v>
      </c>
      <c r="G258" s="144"/>
      <c r="H258" s="144"/>
      <c r="I258" s="168" t="n">
        <f aca="false">IF($F258&gt;0,J258+K258+L258+M258+N258+O258+Q258+S258+U258+W258+Y258+Z258+AB258+AC258+AD258+AE258,SUMIF($CN$8:$CN$487,$CN258,$AU$8:$AU$487))</f>
        <v>8174966.76</v>
      </c>
      <c r="J258" s="62"/>
      <c r="K258" s="62"/>
      <c r="L258" s="62"/>
      <c r="M258" s="62"/>
      <c r="N258" s="62"/>
      <c r="O258" s="62"/>
      <c r="P258" s="63"/>
      <c r="Q258" s="62"/>
      <c r="R258" s="62" t="n">
        <v>488.02</v>
      </c>
      <c r="S258" s="62" t="n">
        <v>7938221.16</v>
      </c>
      <c r="T258" s="62"/>
      <c r="U258" s="62"/>
      <c r="V258" s="62"/>
      <c r="W258" s="62"/>
      <c r="X258" s="62"/>
      <c r="Y258" s="62"/>
      <c r="Z258" s="62"/>
      <c r="AA258" s="62"/>
      <c r="AB258" s="62"/>
      <c r="AC258" s="62" t="n">
        <v>236745.6</v>
      </c>
      <c r="AD258" s="62"/>
      <c r="AE258" s="62"/>
      <c r="AM258" s="141"/>
    </row>
    <row r="259" s="139" customFormat="true" ht="33.75" hidden="false" customHeight="true" outlineLevel="0" collapsed="false">
      <c r="A259" s="61" t="n">
        <v>144</v>
      </c>
      <c r="B259" s="135" t="s">
        <v>164</v>
      </c>
      <c r="C259" s="135" t="s">
        <v>165</v>
      </c>
      <c r="D259" s="135" t="s">
        <v>43</v>
      </c>
      <c r="E259" s="147" t="s">
        <v>166</v>
      </c>
      <c r="F259" s="143" t="n">
        <v>15</v>
      </c>
      <c r="G259" s="144"/>
      <c r="H259" s="144"/>
      <c r="I259" s="168" t="n">
        <f aca="false">IF($F259&gt;0,J259+K259+L259+M259+N259+O259+Q259+S259+U259+W259+Y259+Z259+AB259+AC259+AD259+AE259,SUMIF($CN$8:$CN$487,$CN259,$AU$8:$AU$487))</f>
        <v>8188467.69</v>
      </c>
      <c r="J259" s="62"/>
      <c r="K259" s="62"/>
      <c r="L259" s="62"/>
      <c r="M259" s="62"/>
      <c r="N259" s="62"/>
      <c r="O259" s="62"/>
      <c r="P259" s="63"/>
      <c r="Q259" s="62"/>
      <c r="R259" s="62" t="n">
        <v>488.85</v>
      </c>
      <c r="S259" s="62" t="n">
        <v>7951722.09</v>
      </c>
      <c r="T259" s="62"/>
      <c r="U259" s="62"/>
      <c r="V259" s="62"/>
      <c r="W259" s="62"/>
      <c r="X259" s="62"/>
      <c r="Y259" s="62"/>
      <c r="Z259" s="62"/>
      <c r="AA259" s="62"/>
      <c r="AB259" s="62"/>
      <c r="AC259" s="62" t="n">
        <v>236745.6</v>
      </c>
      <c r="AD259" s="62"/>
      <c r="AE259" s="62"/>
      <c r="AM259" s="141"/>
    </row>
    <row r="260" s="139" customFormat="true" ht="33.75" hidden="false" customHeight="true" outlineLevel="0" collapsed="false">
      <c r="A260" s="61" t="n">
        <v>145</v>
      </c>
      <c r="B260" s="135" t="s">
        <v>99</v>
      </c>
      <c r="C260" s="135" t="s">
        <v>96</v>
      </c>
      <c r="D260" s="135" t="s">
        <v>43</v>
      </c>
      <c r="E260" s="147" t="s">
        <v>98</v>
      </c>
      <c r="F260" s="143" t="n">
        <v>1</v>
      </c>
      <c r="G260" s="144"/>
      <c r="H260" s="144" t="s">
        <v>39</v>
      </c>
      <c r="I260" s="168" t="n">
        <f aca="false">IF($F260&gt;0,J260+K260+L260+M260+N260+O260+Q260+S260+U260+W260+Y260+Z260+AB260+AC260+AD260+AE260,SUMIF($CN$8:$CN$487,$CN260,$AU$8:$AU$487))</f>
        <v>1237641.1</v>
      </c>
      <c r="J260" s="62" t="n">
        <v>209512.24</v>
      </c>
      <c r="K260" s="62"/>
      <c r="L260" s="62" t="n">
        <v>554637.66</v>
      </c>
      <c r="M260" s="62"/>
      <c r="N260" s="62"/>
      <c r="O260" s="62"/>
      <c r="P260" s="63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 t="n">
        <v>473491.2</v>
      </c>
      <c r="AD260" s="62"/>
      <c r="AE260" s="62"/>
      <c r="AM260" s="141"/>
    </row>
    <row r="261" s="139" customFormat="true" ht="33.75" hidden="false" customHeight="true" outlineLevel="0" collapsed="false">
      <c r="A261" s="61" t="n">
        <v>146</v>
      </c>
      <c r="B261" s="135" t="s">
        <v>99</v>
      </c>
      <c r="C261" s="135" t="s">
        <v>96</v>
      </c>
      <c r="D261" s="135" t="s">
        <v>43</v>
      </c>
      <c r="E261" s="147" t="s">
        <v>98</v>
      </c>
      <c r="F261" s="143" t="n">
        <v>27</v>
      </c>
      <c r="G261" s="144"/>
      <c r="H261" s="144"/>
      <c r="I261" s="168" t="n">
        <f aca="false">IF($F261&gt;0,J261+K261+L261+M261+N261+O261+Q261+S261+U261+W261+Y261+Z261+AB261+AC261+AD261+AE261,SUMIF($CN$8:$CN$487,$CN261,$AU$8:$AU$487))</f>
        <v>6397002.66</v>
      </c>
      <c r="J261" s="62"/>
      <c r="K261" s="62"/>
      <c r="L261" s="62"/>
      <c r="M261" s="62"/>
      <c r="N261" s="62"/>
      <c r="O261" s="62"/>
      <c r="P261" s="63"/>
      <c r="Q261" s="62"/>
      <c r="R261" s="62"/>
      <c r="S261" s="62"/>
      <c r="T261" s="62"/>
      <c r="U261" s="62"/>
      <c r="V261" s="62" t="n">
        <v>62</v>
      </c>
      <c r="W261" s="62" t="n">
        <v>273153.4</v>
      </c>
      <c r="X261" s="62" t="n">
        <v>598.23</v>
      </c>
      <c r="Y261" s="62" t="n">
        <v>5887103.66</v>
      </c>
      <c r="Z261" s="62"/>
      <c r="AA261" s="62"/>
      <c r="AB261" s="62"/>
      <c r="AC261" s="62" t="n">
        <v>236745.6</v>
      </c>
      <c r="AD261" s="62"/>
      <c r="AE261" s="62"/>
      <c r="AM261" s="141"/>
    </row>
    <row r="262" s="139" customFormat="true" ht="33.75" hidden="false" customHeight="true" outlineLevel="0" collapsed="false">
      <c r="A262" s="61" t="n">
        <v>147</v>
      </c>
      <c r="B262" s="135" t="s">
        <v>99</v>
      </c>
      <c r="C262" s="135" t="s">
        <v>96</v>
      </c>
      <c r="D262" s="135" t="s">
        <v>43</v>
      </c>
      <c r="E262" s="147" t="s">
        <v>167</v>
      </c>
      <c r="F262" s="143" t="n">
        <v>2</v>
      </c>
      <c r="G262" s="144"/>
      <c r="H262" s="144" t="s">
        <v>168</v>
      </c>
      <c r="I262" s="168" t="n">
        <f aca="false">IF($F262&gt;0,J262+K262+L262+M262+N262+O262+Q262+S262+U262+W262+Y262+Z262+AB262+AC262+AD262+AE262,SUMIF($CN$8:$CN$487,$CN262,$AU$8:$AU$487))</f>
        <v>15135753.17</v>
      </c>
      <c r="J262" s="62"/>
      <c r="K262" s="62"/>
      <c r="L262" s="62"/>
      <c r="M262" s="62"/>
      <c r="N262" s="62"/>
      <c r="O262" s="62"/>
      <c r="P262" s="63"/>
      <c r="Q262" s="62"/>
      <c r="R262" s="62" t="n">
        <v>915.95</v>
      </c>
      <c r="S262" s="62" t="n">
        <v>14899007.57</v>
      </c>
      <c r="T262" s="62"/>
      <c r="U262" s="62"/>
      <c r="V262" s="62"/>
      <c r="W262" s="62"/>
      <c r="X262" s="62"/>
      <c r="Y262" s="62"/>
      <c r="Z262" s="62"/>
      <c r="AA262" s="62"/>
      <c r="AB262" s="62"/>
      <c r="AC262" s="62" t="n">
        <v>236745.6</v>
      </c>
      <c r="AD262" s="62"/>
      <c r="AE262" s="62"/>
      <c r="AM262" s="141"/>
    </row>
    <row r="263" s="139" customFormat="true" ht="33.75" hidden="false" customHeight="true" outlineLevel="0" collapsed="false">
      <c r="A263" s="171" t="s">
        <v>101</v>
      </c>
      <c r="B263" s="171"/>
      <c r="C263" s="171"/>
      <c r="D263" s="172"/>
      <c r="E263" s="161"/>
      <c r="F263" s="135"/>
      <c r="G263" s="135"/>
      <c r="H263" s="135"/>
      <c r="I263" s="162" t="n">
        <f aca="false">SUM(I116:I262)</f>
        <v>1937714553.33</v>
      </c>
      <c r="J263" s="162" t="n">
        <f aca="false">SUM(J116:J262)</f>
        <v>12423554.93</v>
      </c>
      <c r="K263" s="162" t="n">
        <f aca="false">SUM(K116:K262)</f>
        <v>0</v>
      </c>
      <c r="L263" s="162" t="n">
        <f aca="false">SUM(L116:L262)</f>
        <v>24648313.55</v>
      </c>
      <c r="M263" s="162" t="n">
        <f aca="false">SUM(M116:M262)</f>
        <v>63801404.93</v>
      </c>
      <c r="N263" s="162" t="n">
        <f aca="false">SUM(N116:N262)</f>
        <v>0</v>
      </c>
      <c r="O263" s="162" t="n">
        <f aca="false">SUM(O116:O262)</f>
        <v>0</v>
      </c>
      <c r="P263" s="163" t="n">
        <f aca="false">SUM(P116:P262)</f>
        <v>13</v>
      </c>
      <c r="Q263" s="162" t="n">
        <f aca="false">SUM(Q116:Q262)</f>
        <v>86468512</v>
      </c>
      <c r="R263" s="162" t="n">
        <f aca="false">SUM(R116:R262)</f>
        <v>84638.35</v>
      </c>
      <c r="S263" s="162" t="n">
        <f aca="false">SUM(S116:S262)</f>
        <v>1376282060.28</v>
      </c>
      <c r="T263" s="162" t="n">
        <f aca="false">SUM(T116:T262)</f>
        <v>0</v>
      </c>
      <c r="U263" s="162" t="n">
        <f aca="false">SUM(U116:U262)</f>
        <v>0</v>
      </c>
      <c r="V263" s="162" t="n">
        <f aca="false">SUM(V116:V262)</f>
        <v>2720.6</v>
      </c>
      <c r="W263" s="162" t="n">
        <f aca="false">SUM(W116:W262)</f>
        <v>11427625.57</v>
      </c>
      <c r="X263" s="162" t="n">
        <f aca="false">SUM(X116:X262)</f>
        <v>31328.91</v>
      </c>
      <c r="Y263" s="162" t="n">
        <f aca="false">SUM(Y116:Y262)</f>
        <v>315885727.67</v>
      </c>
      <c r="Z263" s="162" t="n">
        <f aca="false">SUM(Z116:Z262)</f>
        <v>3926400</v>
      </c>
      <c r="AA263" s="162" t="n">
        <f aca="false">SUM(AA116:AA262)</f>
        <v>0</v>
      </c>
      <c r="AB263" s="164" t="n">
        <f aca="false">SUM(AB116:AB262)</f>
        <v>0</v>
      </c>
      <c r="AC263" s="162" t="n">
        <f aca="false">SUM(AC116:AC262)</f>
        <v>42850954.4</v>
      </c>
      <c r="AD263" s="162" t="n">
        <f aca="false">SUM(AD116:AD262)</f>
        <v>0</v>
      </c>
      <c r="AE263" s="162" t="n">
        <f aca="false">SUM(AE116:AE262)</f>
        <v>0</v>
      </c>
      <c r="AM263" s="141"/>
    </row>
    <row r="264" s="139" customFormat="true" ht="33.75" hidden="false" customHeight="true" outlineLevel="0" collapsed="false">
      <c r="A264" s="165" t="s">
        <v>169</v>
      </c>
      <c r="B264" s="165"/>
      <c r="C264" s="165"/>
      <c r="D264" s="161"/>
      <c r="E264" s="161"/>
      <c r="F264" s="135"/>
      <c r="G264" s="135"/>
      <c r="H264" s="135"/>
      <c r="I264" s="167"/>
      <c r="J264" s="162"/>
      <c r="K264" s="162"/>
      <c r="L264" s="162"/>
      <c r="M264" s="162"/>
      <c r="N264" s="162"/>
      <c r="O264" s="162"/>
      <c r="P264" s="163"/>
      <c r="Q264" s="162"/>
      <c r="R264" s="162"/>
      <c r="S264" s="162"/>
      <c r="T264" s="162"/>
      <c r="U264" s="162"/>
      <c r="V264" s="162"/>
      <c r="W264" s="162"/>
      <c r="X264" s="162"/>
      <c r="Y264" s="162"/>
      <c r="Z264" s="162"/>
      <c r="AA264" s="162"/>
      <c r="AB264" s="164"/>
      <c r="AC264" s="162"/>
      <c r="AD264" s="162"/>
      <c r="AE264" s="162"/>
      <c r="AM264" s="141"/>
    </row>
    <row r="265" s="139" customFormat="true" ht="33.75" hidden="false" customHeight="true" outlineLevel="0" collapsed="false">
      <c r="A265" s="61" t="n">
        <v>1</v>
      </c>
      <c r="B265" s="143" t="s">
        <v>31</v>
      </c>
      <c r="C265" s="143" t="s">
        <v>32</v>
      </c>
      <c r="D265" s="146" t="s">
        <v>43</v>
      </c>
      <c r="E265" s="135" t="s">
        <v>64</v>
      </c>
      <c r="F265" s="135" t="n">
        <v>113</v>
      </c>
      <c r="G265" s="135"/>
      <c r="H265" s="135"/>
      <c r="I265" s="168" t="n">
        <f aca="false">SUM(J265,K265,L265,M265,N265,O265,Q265,S265,U265,W265,Y265,Z265,AB265,AC265,AD265,AE265)</f>
        <v>1140812.74</v>
      </c>
      <c r="J265" s="62" t="n">
        <v>187956.55</v>
      </c>
      <c r="K265" s="62"/>
      <c r="L265" s="62" t="n">
        <v>497576.19</v>
      </c>
      <c r="M265" s="62"/>
      <c r="N265" s="62"/>
      <c r="O265" s="62"/>
      <c r="P265" s="173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174"/>
      <c r="AC265" s="62" t="n">
        <v>455280</v>
      </c>
      <c r="AD265" s="62"/>
      <c r="AE265" s="62"/>
      <c r="AM265" s="141"/>
    </row>
    <row r="266" s="139" customFormat="true" ht="33.75" hidden="false" customHeight="true" outlineLevel="0" collapsed="false">
      <c r="A266" s="61" t="n">
        <v>2</v>
      </c>
      <c r="B266" s="143" t="s">
        <v>31</v>
      </c>
      <c r="C266" s="143" t="s">
        <v>32</v>
      </c>
      <c r="D266" s="146" t="s">
        <v>43</v>
      </c>
      <c r="E266" s="135" t="s">
        <v>171</v>
      </c>
      <c r="F266" s="135" t="n">
        <v>9</v>
      </c>
      <c r="G266" s="135"/>
      <c r="H266" s="135"/>
      <c r="I266" s="168" t="n">
        <f aca="false">SUM(J266,K266,L266,M266,N266,O266,Q266,S266,U266,W266,Y266,Z266,AB266,AC266,AD266,AE266)</f>
        <v>6888169.6</v>
      </c>
      <c r="J266" s="62"/>
      <c r="K266" s="62"/>
      <c r="L266" s="62"/>
      <c r="M266" s="62"/>
      <c r="N266" s="62"/>
      <c r="O266" s="62"/>
      <c r="P266" s="173" t="n">
        <v>1</v>
      </c>
      <c r="Q266" s="62" t="n">
        <v>6651424</v>
      </c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174"/>
      <c r="AC266" s="62" t="n">
        <v>236745.6</v>
      </c>
      <c r="AD266" s="62"/>
      <c r="AE266" s="62"/>
      <c r="AM266" s="141"/>
    </row>
    <row r="267" s="139" customFormat="true" ht="33.75" hidden="false" customHeight="true" outlineLevel="0" collapsed="false">
      <c r="A267" s="61" t="n">
        <v>3</v>
      </c>
      <c r="B267" s="143" t="s">
        <v>31</v>
      </c>
      <c r="C267" s="143" t="s">
        <v>32</v>
      </c>
      <c r="D267" s="146" t="s">
        <v>43</v>
      </c>
      <c r="E267" s="135" t="s">
        <v>172</v>
      </c>
      <c r="F267" s="135" t="n">
        <v>5</v>
      </c>
      <c r="G267" s="135"/>
      <c r="H267" s="135"/>
      <c r="I267" s="168" t="n">
        <f aca="false">SUM(J267,K267,L267,M267,N267,O267,Q267,S267,U267,W267,Y267,Z267,AB267,AC267,AD267,AE267)</f>
        <v>6888169.6</v>
      </c>
      <c r="J267" s="62"/>
      <c r="K267" s="62"/>
      <c r="L267" s="62"/>
      <c r="M267" s="62"/>
      <c r="N267" s="62"/>
      <c r="O267" s="62"/>
      <c r="P267" s="173" t="n">
        <v>1</v>
      </c>
      <c r="Q267" s="62" t="n">
        <v>6651424</v>
      </c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174"/>
      <c r="AC267" s="62" t="n">
        <v>236745.6</v>
      </c>
      <c r="AD267" s="62"/>
      <c r="AE267" s="62"/>
      <c r="AM267" s="141"/>
    </row>
    <row r="268" s="139" customFormat="true" ht="33.75" hidden="false" customHeight="true" outlineLevel="0" collapsed="false">
      <c r="A268" s="61" t="n">
        <v>4</v>
      </c>
      <c r="B268" s="143" t="s">
        <v>31</v>
      </c>
      <c r="C268" s="143" t="s">
        <v>32</v>
      </c>
      <c r="D268" s="146" t="s">
        <v>43</v>
      </c>
      <c r="E268" s="135" t="s">
        <v>136</v>
      </c>
      <c r="F268" s="135" t="n">
        <v>53</v>
      </c>
      <c r="G268" s="135"/>
      <c r="H268" s="135"/>
      <c r="I268" s="168" t="n">
        <f aca="false">SUM(J268,K268,L268,M268,N268,O268,Q268,S268,U268,W268,Y268,Z268,AB268,AC268,AD268,AE268)</f>
        <v>9126449.75</v>
      </c>
      <c r="J268" s="62"/>
      <c r="K268" s="62"/>
      <c r="L268" s="62"/>
      <c r="M268" s="62" t="n">
        <v>8889704.15</v>
      </c>
      <c r="N268" s="62"/>
      <c r="O268" s="62"/>
      <c r="P268" s="173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174"/>
      <c r="AC268" s="62" t="n">
        <v>236745.6</v>
      </c>
      <c r="AD268" s="62"/>
      <c r="AE268" s="62"/>
      <c r="AM268" s="141"/>
    </row>
    <row r="269" s="139" customFormat="true" ht="33.75" hidden="false" customHeight="true" outlineLevel="0" collapsed="false">
      <c r="A269" s="61" t="n">
        <v>5</v>
      </c>
      <c r="B269" s="143" t="s">
        <v>31</v>
      </c>
      <c r="C269" s="143" t="s">
        <v>32</v>
      </c>
      <c r="D269" s="146" t="s">
        <v>43</v>
      </c>
      <c r="E269" s="135" t="s">
        <v>79</v>
      </c>
      <c r="F269" s="135" t="n">
        <v>74</v>
      </c>
      <c r="G269" s="135"/>
      <c r="H269" s="135"/>
      <c r="I269" s="168" t="n">
        <f aca="false">SUM(J269,K269,L269,M269,N269,O269,Q269,S269,U269,W269,Y269,Z269,AB269,AC269,AD269,AE269)</f>
        <v>10686974.42</v>
      </c>
      <c r="J269" s="62"/>
      <c r="K269" s="62"/>
      <c r="L269" s="62"/>
      <c r="M269" s="62" t="n">
        <v>10450228.82</v>
      </c>
      <c r="N269" s="62"/>
      <c r="O269" s="62"/>
      <c r="P269" s="173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174"/>
      <c r="AC269" s="62" t="n">
        <v>236745.6</v>
      </c>
      <c r="AD269" s="62"/>
      <c r="AE269" s="62"/>
      <c r="AM269" s="141"/>
    </row>
    <row r="270" s="139" customFormat="true" ht="33.75" hidden="false" customHeight="true" outlineLevel="0" collapsed="false">
      <c r="A270" s="61" t="n">
        <v>6</v>
      </c>
      <c r="B270" s="153" t="s">
        <v>31</v>
      </c>
      <c r="C270" s="153" t="s">
        <v>32</v>
      </c>
      <c r="D270" s="154" t="s">
        <v>43</v>
      </c>
      <c r="E270" s="135" t="s">
        <v>81</v>
      </c>
      <c r="F270" s="135" t="n">
        <v>147</v>
      </c>
      <c r="G270" s="135"/>
      <c r="H270" s="135"/>
      <c r="I270" s="168" t="n">
        <f aca="false">SUM(J270,K270,L270,M270,N270,O270,Q270,S270,U270,W270,Y270,Z270,AB270,AC270,AD270,AE270)</f>
        <v>6888169.6</v>
      </c>
      <c r="J270" s="62"/>
      <c r="K270" s="62"/>
      <c r="L270" s="62"/>
      <c r="M270" s="62"/>
      <c r="N270" s="62"/>
      <c r="O270" s="62"/>
      <c r="P270" s="173" t="n">
        <v>1</v>
      </c>
      <c r="Q270" s="62" t="n">
        <v>6651424</v>
      </c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174"/>
      <c r="AC270" s="62" t="n">
        <v>236745.6</v>
      </c>
      <c r="AD270" s="62"/>
      <c r="AE270" s="62"/>
      <c r="AM270" s="141"/>
    </row>
    <row r="271" s="139" customFormat="true" ht="33.75" hidden="false" customHeight="true" outlineLevel="0" collapsed="false">
      <c r="A271" s="61" t="n">
        <v>7</v>
      </c>
      <c r="B271" s="143" t="s">
        <v>31</v>
      </c>
      <c r="C271" s="143" t="s">
        <v>32</v>
      </c>
      <c r="D271" s="146" t="s">
        <v>43</v>
      </c>
      <c r="E271" s="135" t="s">
        <v>81</v>
      </c>
      <c r="F271" s="135" t="n">
        <v>160</v>
      </c>
      <c r="G271" s="135"/>
      <c r="H271" s="135"/>
      <c r="I271" s="168" t="n">
        <f aca="false">SUM(J271,K271,L271,M271,N271,O271,Q271,S271,U271,W271,Y271,Z271,AB271,AC271,AD271,AE271)</f>
        <v>6888169.6</v>
      </c>
      <c r="J271" s="62"/>
      <c r="K271" s="62"/>
      <c r="L271" s="62"/>
      <c r="M271" s="62"/>
      <c r="N271" s="62"/>
      <c r="O271" s="62"/>
      <c r="P271" s="173" t="n">
        <v>1</v>
      </c>
      <c r="Q271" s="62" t="n">
        <v>6651424</v>
      </c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174"/>
      <c r="AC271" s="62" t="n">
        <v>236745.6</v>
      </c>
      <c r="AD271" s="62"/>
      <c r="AE271" s="62"/>
      <c r="AM271" s="141"/>
    </row>
    <row r="272" s="139" customFormat="true" ht="33.75" hidden="false" customHeight="true" outlineLevel="0" collapsed="false">
      <c r="A272" s="61" t="n">
        <v>8</v>
      </c>
      <c r="B272" s="143" t="s">
        <v>31</v>
      </c>
      <c r="C272" s="143" t="s">
        <v>32</v>
      </c>
      <c r="D272" s="146" t="s">
        <v>43</v>
      </c>
      <c r="E272" s="135" t="s">
        <v>174</v>
      </c>
      <c r="F272" s="135" t="n">
        <v>12</v>
      </c>
      <c r="G272" s="135"/>
      <c r="H272" s="135"/>
      <c r="I272" s="168" t="n">
        <f aca="false">SUM(J272,K272,L272,M272,N272,O272,Q272,S272,U272,W272,Y272,Z272,AB272,AC272,AD272,AE272)</f>
        <v>13539593.6</v>
      </c>
      <c r="J272" s="62"/>
      <c r="K272" s="62"/>
      <c r="L272" s="62"/>
      <c r="M272" s="62"/>
      <c r="N272" s="62"/>
      <c r="O272" s="62"/>
      <c r="P272" s="173" t="n">
        <v>2</v>
      </c>
      <c r="Q272" s="62" t="n">
        <v>13302848</v>
      </c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174"/>
      <c r="AC272" s="62" t="n">
        <v>236745.6</v>
      </c>
      <c r="AD272" s="62"/>
      <c r="AE272" s="62"/>
      <c r="AM272" s="141"/>
    </row>
    <row r="273" s="139" customFormat="true" ht="33.75" hidden="false" customHeight="true" outlineLevel="0" collapsed="false">
      <c r="A273" s="61" t="n">
        <v>9</v>
      </c>
      <c r="B273" s="143" t="s">
        <v>31</v>
      </c>
      <c r="C273" s="143" t="s">
        <v>32</v>
      </c>
      <c r="D273" s="146" t="s">
        <v>43</v>
      </c>
      <c r="E273" s="135" t="s">
        <v>174</v>
      </c>
      <c r="F273" s="135" t="n">
        <v>9</v>
      </c>
      <c r="G273" s="135"/>
      <c r="H273" s="135"/>
      <c r="I273" s="168" t="n">
        <f aca="false">SUM(J273,K273,L273,M273,N273,O273,Q273,S273,U273,W273,Y273,Z273,AB273,AC273,AD273,AE273)</f>
        <v>13539593.6</v>
      </c>
      <c r="J273" s="62"/>
      <c r="K273" s="62"/>
      <c r="L273" s="62"/>
      <c r="M273" s="62"/>
      <c r="N273" s="62"/>
      <c r="O273" s="62"/>
      <c r="P273" s="173" t="n">
        <v>2</v>
      </c>
      <c r="Q273" s="62" t="n">
        <v>13302848</v>
      </c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174"/>
      <c r="AC273" s="62" t="n">
        <v>236745.6</v>
      </c>
      <c r="AD273" s="62"/>
      <c r="AE273" s="62"/>
      <c r="AM273" s="141"/>
    </row>
    <row r="274" s="139" customFormat="true" ht="33.75" hidden="false" customHeight="true" outlineLevel="0" collapsed="false">
      <c r="A274" s="160" t="s">
        <v>101</v>
      </c>
      <c r="B274" s="160"/>
      <c r="C274" s="160"/>
      <c r="D274" s="161"/>
      <c r="E274" s="161"/>
      <c r="F274" s="135"/>
      <c r="G274" s="135"/>
      <c r="H274" s="135"/>
      <c r="I274" s="167" t="n">
        <f aca="false">SUM(I265:I273)</f>
        <v>75586102.51</v>
      </c>
      <c r="J274" s="162" t="n">
        <f aca="false">SUM(J265:J273)</f>
        <v>187956.55</v>
      </c>
      <c r="K274" s="162" t="n">
        <f aca="false">SUM(K265:K273)</f>
        <v>0</v>
      </c>
      <c r="L274" s="162" t="n">
        <f aca="false">SUM(L265:L273)</f>
        <v>497576.19</v>
      </c>
      <c r="M274" s="162" t="n">
        <f aca="false">SUM(M265:M273)</f>
        <v>19339932.97</v>
      </c>
      <c r="N274" s="162" t="n">
        <f aca="false">SUM(N265:N273)</f>
        <v>0</v>
      </c>
      <c r="O274" s="162" t="n">
        <f aca="false">SUM(O265:O273)</f>
        <v>0</v>
      </c>
      <c r="P274" s="163" t="n">
        <f aca="false">SUM(P265:P273)</f>
        <v>8</v>
      </c>
      <c r="Q274" s="162" t="n">
        <f aca="false">SUM(Q265:Q273)</f>
        <v>53211392</v>
      </c>
      <c r="R274" s="162" t="n">
        <f aca="false">SUM(R265:R273)</f>
        <v>0</v>
      </c>
      <c r="S274" s="162" t="n">
        <f aca="false">SUM(S265:S273)</f>
        <v>0</v>
      </c>
      <c r="T274" s="162" t="n">
        <f aca="false">SUM(T265:T273)</f>
        <v>0</v>
      </c>
      <c r="U274" s="162" t="n">
        <f aca="false">SUM(U265:U273)</f>
        <v>0</v>
      </c>
      <c r="V274" s="162" t="n">
        <f aca="false">SUM(V265:V273)</f>
        <v>0</v>
      </c>
      <c r="W274" s="162" t="n">
        <f aca="false">SUM(W265:W273)</f>
        <v>0</v>
      </c>
      <c r="X274" s="162" t="n">
        <f aca="false">SUM(X265:X273)</f>
        <v>0</v>
      </c>
      <c r="Y274" s="162" t="n">
        <f aca="false">SUM(Y265:Y273)</f>
        <v>0</v>
      </c>
      <c r="Z274" s="162" t="n">
        <f aca="false">SUM(Z265:Z273)</f>
        <v>0</v>
      </c>
      <c r="AA274" s="162" t="n">
        <f aca="false">SUM(AA265:AA273)</f>
        <v>0</v>
      </c>
      <c r="AB274" s="164" t="n">
        <f aca="false">SUM(AB265:AB273)</f>
        <v>0</v>
      </c>
      <c r="AC274" s="162" t="n">
        <f aca="false">SUM(AC265:AC273)</f>
        <v>2349244.8</v>
      </c>
      <c r="AD274" s="162" t="n">
        <f aca="false">SUM(AD265:AD273)</f>
        <v>0</v>
      </c>
      <c r="AE274" s="162" t="n">
        <f aca="false">SUM(AE265:AE273)</f>
        <v>0</v>
      </c>
      <c r="AM274" s="141"/>
    </row>
    <row r="275" customFormat="false" ht="30" hidden="false" customHeight="false" outlineLevel="0" collapsed="false">
      <c r="A275" s="175" t="s">
        <v>175</v>
      </c>
      <c r="B275" s="175"/>
      <c r="C275" s="175"/>
      <c r="D275" s="175"/>
      <c r="E275" s="175"/>
      <c r="F275" s="175"/>
      <c r="G275" s="175"/>
      <c r="H275" s="176"/>
      <c r="I275" s="177"/>
      <c r="J275" s="178"/>
      <c r="K275" s="179"/>
      <c r="L275" s="179"/>
      <c r="M275" s="180"/>
      <c r="N275" s="179"/>
      <c r="O275" s="179"/>
      <c r="P275" s="180"/>
      <c r="Q275" s="181"/>
      <c r="R275" s="179"/>
      <c r="S275" s="179"/>
      <c r="T275" s="179"/>
      <c r="U275" s="179"/>
      <c r="V275" s="179"/>
      <c r="W275" s="179"/>
      <c r="X275" s="179"/>
      <c r="Y275" s="182"/>
      <c r="Z275" s="179"/>
      <c r="AA275" s="179"/>
      <c r="AB275" s="179"/>
      <c r="AC275" s="179"/>
      <c r="AD275" s="179"/>
      <c r="AE275" s="179"/>
    </row>
    <row r="276" customFormat="false" ht="30" hidden="false" customHeight="false" outlineLevel="0" collapsed="false">
      <c r="A276" s="179"/>
      <c r="B276" s="180"/>
      <c r="C276" s="179"/>
      <c r="D276" s="179"/>
      <c r="E276" s="179"/>
      <c r="F276" s="179"/>
      <c r="G276" s="179"/>
      <c r="H276" s="180"/>
      <c r="I276" s="180"/>
      <c r="J276" s="180"/>
      <c r="K276" s="180"/>
      <c r="L276" s="180"/>
      <c r="M276" s="180"/>
      <c r="N276" s="180"/>
      <c r="O276" s="180"/>
      <c r="P276" s="180"/>
      <c r="Q276" s="180"/>
      <c r="R276" s="180"/>
      <c r="S276" s="180"/>
      <c r="T276" s="180"/>
      <c r="U276" s="180"/>
      <c r="V276" s="180"/>
      <c r="W276" s="180"/>
      <c r="X276" s="180"/>
      <c r="Y276" s="180"/>
      <c r="Z276" s="179"/>
      <c r="AA276" s="179"/>
      <c r="AB276" s="179"/>
      <c r="AC276" s="179"/>
      <c r="AD276" s="179"/>
      <c r="AE276" s="179"/>
    </row>
    <row r="277" customFormat="false" ht="30" hidden="false" customHeight="false" outlineLevel="0" collapsed="false">
      <c r="A277" s="179"/>
      <c r="B277" s="180"/>
      <c r="C277" s="179"/>
      <c r="D277" s="179"/>
      <c r="E277" s="183"/>
      <c r="F277" s="179"/>
      <c r="G277" s="179"/>
      <c r="H277" s="180"/>
      <c r="I277" s="180"/>
      <c r="J277" s="184"/>
      <c r="K277" s="180"/>
      <c r="L277" s="180"/>
      <c r="M277" s="180"/>
      <c r="N277" s="180"/>
      <c r="O277" s="180"/>
      <c r="P277" s="180"/>
      <c r="Q277" s="180"/>
      <c r="R277" s="180"/>
      <c r="S277" s="180"/>
      <c r="T277" s="180"/>
      <c r="U277" s="180"/>
      <c r="V277" s="180"/>
      <c r="W277" s="180"/>
      <c r="X277" s="180"/>
      <c r="Y277" s="180"/>
      <c r="Z277" s="179"/>
      <c r="AA277" s="179"/>
      <c r="AB277" s="179"/>
      <c r="AC277" s="179"/>
      <c r="AD277" s="179"/>
      <c r="AE277" s="179"/>
    </row>
    <row r="278" customFormat="false" ht="30" hidden="false" customHeight="false" outlineLevel="0" collapsed="false">
      <c r="A278" s="185"/>
      <c r="B278" s="185"/>
      <c r="C278" s="185"/>
      <c r="D278" s="185"/>
      <c r="E278" s="185"/>
      <c r="F278" s="185"/>
      <c r="G278" s="185"/>
      <c r="H278" s="185"/>
      <c r="I278" s="185"/>
      <c r="J278" s="185"/>
      <c r="K278" s="185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  <c r="AA278" s="185"/>
      <c r="AB278" s="185"/>
      <c r="AC278" s="185"/>
      <c r="AD278" s="185"/>
      <c r="AE278" s="185"/>
    </row>
    <row r="279" customFormat="false" ht="30.75" hidden="false" customHeight="true" outlineLevel="0" collapsed="false">
      <c r="A279" s="186" t="s">
        <v>205</v>
      </c>
      <c r="B279" s="186"/>
      <c r="C279" s="186"/>
      <c r="D279" s="186"/>
      <c r="E279" s="186"/>
      <c r="F279" s="186"/>
      <c r="G279" s="186"/>
      <c r="H279" s="186"/>
      <c r="I279" s="186"/>
      <c r="J279" s="186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86"/>
      <c r="Z279" s="186"/>
      <c r="AA279" s="186"/>
      <c r="AB279" s="186"/>
      <c r="AC279" s="186"/>
      <c r="AD279" s="186"/>
      <c r="AE279" s="186"/>
    </row>
    <row r="280" customFormat="false" ht="30" hidden="false" customHeight="false" outlineLevel="0" collapsed="false">
      <c r="A280" s="187"/>
    </row>
    <row r="282" customFormat="false" ht="30" hidden="false" customHeight="false" outlineLevel="0" collapsed="false">
      <c r="I282" s="107" t="s">
        <v>206</v>
      </c>
    </row>
    <row r="286" customFormat="false" ht="30" hidden="false" customHeight="false" outlineLevel="0" collapsed="false">
      <c r="O286" s="107" t="s">
        <v>207</v>
      </c>
    </row>
  </sheetData>
  <autoFilter ref="A12:IJ275"/>
  <mergeCells count="39">
    <mergeCell ref="AC3:AE3"/>
    <mergeCell ref="AC4:AE6"/>
    <mergeCell ref="A7:AE7"/>
    <mergeCell ref="A8:A11"/>
    <mergeCell ref="B8:H8"/>
    <mergeCell ref="I8:I10"/>
    <mergeCell ref="J8:O8"/>
    <mergeCell ref="P8:Q10"/>
    <mergeCell ref="R8:S10"/>
    <mergeCell ref="T8:W9"/>
    <mergeCell ref="X8:Y10"/>
    <mergeCell ref="Z8:Z10"/>
    <mergeCell ref="AA8:AB10"/>
    <mergeCell ref="AC8:AC10"/>
    <mergeCell ref="AD8:AD10"/>
    <mergeCell ref="AE8:AE10"/>
    <mergeCell ref="B9:B11"/>
    <mergeCell ref="C9:C11"/>
    <mergeCell ref="D9:D11"/>
    <mergeCell ref="E9:E11"/>
    <mergeCell ref="F9:F11"/>
    <mergeCell ref="G9:G11"/>
    <mergeCell ref="H9:H11"/>
    <mergeCell ref="J9:K9"/>
    <mergeCell ref="L9:L10"/>
    <mergeCell ref="M9:M10"/>
    <mergeCell ref="N9:N10"/>
    <mergeCell ref="O9:O10"/>
    <mergeCell ref="T10:U10"/>
    <mergeCell ref="V10:W10"/>
    <mergeCell ref="A13:B13"/>
    <mergeCell ref="A114:C114"/>
    <mergeCell ref="A115:B115"/>
    <mergeCell ref="A263:C263"/>
    <mergeCell ref="A264:B264"/>
    <mergeCell ref="A274:C274"/>
    <mergeCell ref="A275:F275"/>
    <mergeCell ref="A278:AE278"/>
    <mergeCell ref="A279:AE279"/>
  </mergeCells>
  <printOptions headings="false" gridLines="false" gridLinesSet="true" horizontalCentered="true" verticalCentered="false"/>
  <pageMargins left="0.236111111111111" right="0.196527777777778" top="1.45694444444444" bottom="0.472222222222222" header="0.945138888888889" footer="0.511811023622047"/>
  <pageSetup paperSize="9" scale="28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Roman,Обычный"&amp;14 3</oddHeader>
    <oddFooter/>
  </headerFooter>
  <colBreaks count="1" manualBreakCount="1">
    <brk id="31" man="true" max="65535" min="0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4BD97"/>
    <pageSetUpPr fitToPage="true"/>
  </sheetPr>
  <dimension ref="A2:F65535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F13" activeCellId="0" sqref="F13"/>
    </sheetView>
  </sheetViews>
  <sheetFormatPr defaultColWidth="3.6875" defaultRowHeight="15" zeroHeight="false" outlineLevelRow="0" outlineLevelCol="0"/>
  <cols>
    <col collapsed="false" customWidth="true" hidden="false" outlineLevel="0" max="1" min="1" style="127" width="1.63"/>
    <col collapsed="false" customWidth="true" hidden="false" outlineLevel="0" max="2" min="2" style="109" width="9.94"/>
    <col collapsed="false" customWidth="true" hidden="false" outlineLevel="0" max="3" min="3" style="188" width="6.81"/>
    <col collapsed="false" customWidth="true" hidden="false" outlineLevel="0" max="4" min="4" style="188" width="8.31"/>
    <col collapsed="false" customWidth="true" hidden="false" outlineLevel="0" max="5" min="5" style="109" width="6.25"/>
    <col collapsed="false" customWidth="true" hidden="false" outlineLevel="0" max="6" min="6" style="109" width="13.81"/>
    <col collapsed="false" customWidth="false" hidden="false" outlineLevel="0" max="249" min="7" style="109" width="3.69"/>
  </cols>
  <sheetData>
    <row r="2" customFormat="false" ht="24.75" hidden="false" customHeight="true" outlineLevel="0" collapsed="false">
      <c r="A2" s="189"/>
      <c r="B2" s="190"/>
      <c r="C2" s="191"/>
      <c r="D2" s="192"/>
      <c r="E2" s="193" t="s">
        <v>208</v>
      </c>
      <c r="F2" s="193"/>
    </row>
    <row r="3" customFormat="false" ht="24" hidden="false" customHeight="true" outlineLevel="0" collapsed="false">
      <c r="A3" s="189"/>
      <c r="B3" s="190"/>
      <c r="C3" s="191"/>
      <c r="D3" s="192"/>
      <c r="E3" s="194" t="s">
        <v>209</v>
      </c>
      <c r="F3" s="194"/>
    </row>
    <row r="4" customFormat="false" ht="20.25" hidden="false" customHeight="true" outlineLevel="0" collapsed="false">
      <c r="A4" s="189"/>
      <c r="B4" s="190"/>
      <c r="C4" s="191"/>
      <c r="D4" s="192"/>
      <c r="E4" s="194"/>
      <c r="F4" s="194"/>
    </row>
    <row r="5" customFormat="false" ht="57.75" hidden="false" customHeight="true" outlineLevel="0" collapsed="false">
      <c r="A5" s="189"/>
      <c r="B5" s="190"/>
      <c r="C5" s="191"/>
      <c r="D5" s="192"/>
      <c r="E5" s="194"/>
      <c r="F5" s="194"/>
    </row>
    <row r="6" customFormat="false" ht="45.75" hidden="false" customHeight="true" outlineLevel="0" collapsed="false">
      <c r="A6" s="195" t="s">
        <v>210</v>
      </c>
      <c r="B6" s="195"/>
      <c r="C6" s="195"/>
      <c r="D6" s="195"/>
      <c r="E6" s="195"/>
      <c r="F6" s="195"/>
    </row>
    <row r="7" customFormat="false" ht="85.5" hidden="false" customHeight="true" outlineLevel="0" collapsed="false">
      <c r="A7" s="196" t="s">
        <v>211</v>
      </c>
      <c r="B7" s="196" t="s">
        <v>212</v>
      </c>
      <c r="C7" s="196" t="s">
        <v>213</v>
      </c>
      <c r="D7" s="196" t="s">
        <v>7</v>
      </c>
      <c r="E7" s="197" t="s">
        <v>214</v>
      </c>
      <c r="F7" s="196" t="s">
        <v>215</v>
      </c>
    </row>
    <row r="8" customFormat="false" ht="30.75" hidden="false" customHeight="true" outlineLevel="0" collapsed="false">
      <c r="A8" s="196"/>
      <c r="B8" s="196"/>
      <c r="C8" s="196" t="s">
        <v>25</v>
      </c>
      <c r="D8" s="198" t="s">
        <v>26</v>
      </c>
      <c r="E8" s="198" t="s">
        <v>202</v>
      </c>
      <c r="F8" s="198" t="s">
        <v>27</v>
      </c>
    </row>
    <row r="9" customFormat="false" ht="23.25" hidden="false" customHeight="true" outlineLevel="0" collapsed="false">
      <c r="A9" s="199"/>
      <c r="B9" s="200" t="s">
        <v>29</v>
      </c>
      <c r="C9" s="201" t="n">
        <f aca="false">C10</f>
        <v>187020.25</v>
      </c>
      <c r="D9" s="202" t="n">
        <f aca="false">D10</f>
        <v>6407</v>
      </c>
      <c r="E9" s="202" t="n">
        <f aca="false">E10</f>
        <v>100</v>
      </c>
      <c r="F9" s="201" t="n">
        <f aca="false">F10</f>
        <v>881945771.17</v>
      </c>
    </row>
    <row r="10" customFormat="false" ht="26.25" hidden="false" customHeight="true" outlineLevel="0" collapsed="false">
      <c r="A10" s="198"/>
      <c r="B10" s="203" t="s">
        <v>32</v>
      </c>
      <c r="C10" s="204" t="n">
        <v>187020.25</v>
      </c>
      <c r="D10" s="205" t="n">
        <v>6407</v>
      </c>
      <c r="E10" s="205" t="n">
        <v>100</v>
      </c>
      <c r="F10" s="204" t="n">
        <v>881945771.17</v>
      </c>
    </row>
    <row r="11" customFormat="false" ht="23.25" hidden="false" customHeight="true" outlineLevel="0" collapsed="false">
      <c r="A11" s="198"/>
      <c r="B11" s="206" t="s">
        <v>103</v>
      </c>
      <c r="C11" s="207" t="n">
        <f aca="false">C12</f>
        <v>476436.2</v>
      </c>
      <c r="D11" s="208" t="n">
        <f aca="false">D12</f>
        <v>17205</v>
      </c>
      <c r="E11" s="208" t="n">
        <f aca="false">E12</f>
        <v>147</v>
      </c>
      <c r="F11" s="207" t="n">
        <f aca="false">F12</f>
        <v>1937714553.33</v>
      </c>
    </row>
    <row r="12" customFormat="false" ht="27" hidden="false" customHeight="true" outlineLevel="0" collapsed="false">
      <c r="A12" s="198"/>
      <c r="B12" s="203" t="s">
        <v>32</v>
      </c>
      <c r="C12" s="204" t="n">
        <v>476436.2</v>
      </c>
      <c r="D12" s="205" t="n">
        <v>17205</v>
      </c>
      <c r="E12" s="205" t="n">
        <v>147</v>
      </c>
      <c r="F12" s="204" t="n">
        <v>1937714553.33</v>
      </c>
    </row>
    <row r="13" customFormat="false" ht="26.25" hidden="false" customHeight="true" outlineLevel="0" collapsed="false">
      <c r="A13" s="198"/>
      <c r="B13" s="206" t="s">
        <v>169</v>
      </c>
      <c r="C13" s="207" t="n">
        <f aca="false">C14</f>
        <v>41447.24</v>
      </c>
      <c r="D13" s="208" t="n">
        <f aca="false">D14</f>
        <v>964</v>
      </c>
      <c r="E13" s="208" t="n">
        <f aca="false">E14</f>
        <v>9</v>
      </c>
      <c r="F13" s="207" t="n">
        <f aca="false">F14</f>
        <v>75586102.51</v>
      </c>
    </row>
    <row r="14" customFormat="false" ht="27" hidden="false" customHeight="true" outlineLevel="0" collapsed="false">
      <c r="A14" s="198"/>
      <c r="B14" s="203" t="s">
        <v>32</v>
      </c>
      <c r="C14" s="204" t="n">
        <v>41447.24</v>
      </c>
      <c r="D14" s="205" t="n">
        <v>964</v>
      </c>
      <c r="E14" s="205" t="n">
        <v>9</v>
      </c>
      <c r="F14" s="204" t="n">
        <v>75586102.51</v>
      </c>
    </row>
    <row r="15" s="210" customFormat="true" ht="14.25" hidden="false" customHeight="true" outlineLevel="0" collapsed="false">
      <c r="A15" s="209" t="s">
        <v>175</v>
      </c>
      <c r="B15" s="209"/>
      <c r="C15" s="209"/>
      <c r="D15" s="209"/>
      <c r="E15" s="209"/>
    </row>
    <row r="65535" customFormat="false" ht="12.75" hidden="false" customHeight="true" outlineLevel="0" collapsed="false"/>
    <row r="65536" customFormat="false" ht="12.75" hidden="false" customHeight="true" outlineLevel="0" collapsed="false"/>
  </sheetData>
  <mergeCells count="6">
    <mergeCell ref="E2:F2"/>
    <mergeCell ref="E3:F5"/>
    <mergeCell ref="A6:F6"/>
    <mergeCell ref="A7:A8"/>
    <mergeCell ref="B7:B8"/>
    <mergeCell ref="A15:E15"/>
  </mergeCells>
  <printOptions headings="false" gridLines="false" gridLinesSet="true" horizontalCentered="true" verticalCentered="false"/>
  <pageMargins left="0.315277777777778" right="0.315277777777778" top="0.865972222222222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32"/>
  <sheetViews>
    <sheetView showFormulas="false" showGridLines="true" showRowColHeaders="true" showZeros="true" rightToLeft="false" tabSelected="false" showOutlineSymbols="true" defaultGridColor="true" view="normal" topLeftCell="E1" colorId="64" zoomScale="75" zoomScaleNormal="75" zoomScalePageLayoutView="100" workbookViewId="0">
      <selection pane="topLeft" activeCell="E29" activeCellId="0" sqref="E29"/>
    </sheetView>
  </sheetViews>
  <sheetFormatPr defaultColWidth="4.9375" defaultRowHeight="12.75" zeroHeight="false" outlineLevelRow="0" outlineLevelCol="0"/>
  <cols>
    <col collapsed="false" customWidth="true" hidden="false" outlineLevel="0" max="1" min="1" style="211" width="1.88"/>
    <col collapsed="false" customWidth="true" hidden="false" outlineLevel="0" max="6" min="6" style="212" width="7.19"/>
    <col collapsed="false" customWidth="true" hidden="false" outlineLevel="0" max="10" min="10" style="212" width="6.5"/>
    <col collapsed="false" customWidth="true" hidden="false" outlineLevel="0" max="14" min="14" style="212" width="6"/>
    <col collapsed="false" customWidth="true" hidden="false" outlineLevel="0" max="16" min="16" style="212" width="6.5"/>
    <col collapsed="false" customWidth="true" hidden="false" outlineLevel="0" max="20" min="20" style="212" width="6.5"/>
    <col collapsed="false" customWidth="true" hidden="false" outlineLevel="0" max="24" min="24" style="212" width="6.31"/>
  </cols>
  <sheetData>
    <row r="1" customFormat="false" ht="34.5" hidden="false" customHeight="true" outlineLevel="0" collapsed="false">
      <c r="C1" s="213" t="s">
        <v>181</v>
      </c>
      <c r="D1" s="213"/>
      <c r="E1" s="213"/>
      <c r="F1" s="213"/>
      <c r="G1" s="213"/>
      <c r="H1" s="213"/>
      <c r="I1" s="213"/>
      <c r="J1" s="214" t="s">
        <v>182</v>
      </c>
      <c r="K1" s="213" t="s">
        <v>183</v>
      </c>
      <c r="L1" s="213"/>
      <c r="M1" s="213"/>
      <c r="N1" s="213"/>
      <c r="O1" s="213"/>
      <c r="P1" s="213"/>
      <c r="Q1" s="215" t="s">
        <v>216</v>
      </c>
      <c r="R1" s="215"/>
      <c r="S1" s="214" t="s">
        <v>217</v>
      </c>
      <c r="T1" s="214"/>
      <c r="U1" s="214" t="s">
        <v>218</v>
      </c>
      <c r="V1" s="214"/>
      <c r="W1" s="214" t="s">
        <v>219</v>
      </c>
      <c r="X1" s="214"/>
      <c r="Y1" s="214" t="s">
        <v>220</v>
      </c>
      <c r="Z1" s="214" t="s">
        <v>221</v>
      </c>
      <c r="AA1" s="214"/>
      <c r="AB1" s="214" t="s">
        <v>222</v>
      </c>
      <c r="AC1" s="214"/>
      <c r="AD1" s="214" t="s">
        <v>223</v>
      </c>
      <c r="AE1" s="214"/>
      <c r="AF1" s="214" t="s">
        <v>224</v>
      </c>
      <c r="AG1" s="214"/>
      <c r="AH1" s="213" t="s">
        <v>225</v>
      </c>
      <c r="AI1" s="213"/>
      <c r="AJ1" s="213"/>
      <c r="AK1" s="213"/>
      <c r="AL1" s="213"/>
      <c r="AM1" s="213"/>
      <c r="AN1" s="213"/>
      <c r="AO1" s="213"/>
      <c r="AP1" s="213"/>
      <c r="AQ1" s="213"/>
      <c r="AR1" s="214" t="s">
        <v>190</v>
      </c>
      <c r="AS1" s="214" t="s">
        <v>226</v>
      </c>
    </row>
    <row r="2" customFormat="false" ht="144" hidden="false" customHeight="true" outlineLevel="0" collapsed="false">
      <c r="A2" s="213" t="s">
        <v>180</v>
      </c>
      <c r="B2" s="216" t="s">
        <v>227</v>
      </c>
      <c r="C2" s="214" t="s">
        <v>228</v>
      </c>
      <c r="D2" s="214" t="s">
        <v>229</v>
      </c>
      <c r="E2" s="214" t="s">
        <v>12</v>
      </c>
      <c r="F2" s="214" t="s">
        <v>13</v>
      </c>
      <c r="G2" s="214" t="s">
        <v>14</v>
      </c>
      <c r="H2" s="214" t="s">
        <v>15</v>
      </c>
      <c r="I2" s="214" t="s">
        <v>16</v>
      </c>
      <c r="J2" s="214"/>
      <c r="K2" s="214" t="s">
        <v>198</v>
      </c>
      <c r="L2" s="214" t="s">
        <v>199</v>
      </c>
      <c r="M2" s="214" t="s">
        <v>230</v>
      </c>
      <c r="N2" s="214" t="s">
        <v>231</v>
      </c>
      <c r="O2" s="214" t="s">
        <v>232</v>
      </c>
      <c r="P2" s="214" t="s">
        <v>233</v>
      </c>
      <c r="Q2" s="215"/>
      <c r="R2" s="215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 t="s">
        <v>234</v>
      </c>
      <c r="AI2" s="214"/>
      <c r="AJ2" s="214" t="s">
        <v>235</v>
      </c>
      <c r="AK2" s="214"/>
      <c r="AL2" s="214" t="s">
        <v>195</v>
      </c>
      <c r="AM2" s="214"/>
      <c r="AN2" s="214" t="s">
        <v>197</v>
      </c>
      <c r="AO2" s="214"/>
      <c r="AP2" s="214" t="s">
        <v>236</v>
      </c>
      <c r="AQ2" s="214"/>
      <c r="AR2" s="214"/>
      <c r="AS2" s="214"/>
    </row>
    <row r="3" customFormat="false" ht="15.75" hidden="false" customHeight="true" outlineLevel="0" collapsed="false">
      <c r="A3" s="213"/>
      <c r="B3" s="217"/>
      <c r="C3" s="214"/>
      <c r="D3" s="214"/>
      <c r="E3" s="214"/>
      <c r="F3" s="214"/>
      <c r="G3" s="214"/>
      <c r="H3" s="214"/>
      <c r="I3" s="214"/>
      <c r="J3" s="218" t="s">
        <v>27</v>
      </c>
      <c r="K3" s="213" t="s">
        <v>27</v>
      </c>
      <c r="L3" s="213" t="s">
        <v>27</v>
      </c>
      <c r="M3" s="213" t="s">
        <v>27</v>
      </c>
      <c r="N3" s="213" t="s">
        <v>27</v>
      </c>
      <c r="O3" s="213" t="s">
        <v>27</v>
      </c>
      <c r="P3" s="213" t="s">
        <v>27</v>
      </c>
      <c r="Q3" s="219" t="s">
        <v>202</v>
      </c>
      <c r="R3" s="213" t="s">
        <v>27</v>
      </c>
      <c r="S3" s="213" t="s">
        <v>203</v>
      </c>
      <c r="T3" s="213" t="s">
        <v>27</v>
      </c>
      <c r="U3" s="213" t="s">
        <v>203</v>
      </c>
      <c r="V3" s="213" t="s">
        <v>27</v>
      </c>
      <c r="W3" s="213" t="s">
        <v>203</v>
      </c>
      <c r="X3" s="213" t="s">
        <v>27</v>
      </c>
      <c r="Y3" s="213" t="s">
        <v>27</v>
      </c>
      <c r="Z3" s="213" t="s">
        <v>204</v>
      </c>
      <c r="AA3" s="213" t="s">
        <v>27</v>
      </c>
      <c r="AB3" s="213" t="s">
        <v>203</v>
      </c>
      <c r="AC3" s="213" t="s">
        <v>27</v>
      </c>
      <c r="AD3" s="213" t="s">
        <v>203</v>
      </c>
      <c r="AE3" s="213" t="s">
        <v>27</v>
      </c>
      <c r="AF3" s="213" t="s">
        <v>202</v>
      </c>
      <c r="AG3" s="213" t="s">
        <v>27</v>
      </c>
      <c r="AH3" s="213" t="s">
        <v>202</v>
      </c>
      <c r="AI3" s="213" t="s">
        <v>27</v>
      </c>
      <c r="AJ3" s="213" t="s">
        <v>202</v>
      </c>
      <c r="AK3" s="213" t="s">
        <v>27</v>
      </c>
      <c r="AL3" s="213" t="s">
        <v>202</v>
      </c>
      <c r="AM3" s="213" t="s">
        <v>27</v>
      </c>
      <c r="AN3" s="213" t="s">
        <v>202</v>
      </c>
      <c r="AO3" s="213" t="s">
        <v>27</v>
      </c>
      <c r="AP3" s="213" t="s">
        <v>202</v>
      </c>
      <c r="AQ3" s="213" t="s">
        <v>27</v>
      </c>
      <c r="AR3" s="213" t="s">
        <v>27</v>
      </c>
      <c r="AS3" s="213" t="s">
        <v>27</v>
      </c>
    </row>
    <row r="4" customFormat="false" ht="15.75" hidden="false" customHeight="true" outlineLevel="0" collapsed="false">
      <c r="A4" s="220" t="n">
        <v>1</v>
      </c>
      <c r="C4" s="220" t="n">
        <v>2</v>
      </c>
      <c r="D4" s="220" t="n">
        <v>3</v>
      </c>
      <c r="E4" s="220" t="n">
        <v>4</v>
      </c>
      <c r="F4" s="220" t="n">
        <v>5</v>
      </c>
      <c r="G4" s="220" t="n">
        <v>6</v>
      </c>
      <c r="H4" s="220" t="n">
        <v>7</v>
      </c>
      <c r="I4" s="220" t="n">
        <v>8</v>
      </c>
      <c r="J4" s="221" t="n">
        <v>9</v>
      </c>
      <c r="K4" s="220" t="n">
        <v>10</v>
      </c>
      <c r="L4" s="220" t="n">
        <v>11</v>
      </c>
      <c r="M4" s="220" t="n">
        <v>12</v>
      </c>
      <c r="N4" s="220" t="n">
        <v>13</v>
      </c>
      <c r="O4" s="220" t="n">
        <v>14</v>
      </c>
      <c r="P4" s="220" t="n">
        <v>15</v>
      </c>
      <c r="Q4" s="222" t="n">
        <v>16</v>
      </c>
      <c r="R4" s="220" t="n">
        <v>17</v>
      </c>
      <c r="S4" s="220" t="n">
        <v>18</v>
      </c>
      <c r="T4" s="220" t="n">
        <v>19</v>
      </c>
      <c r="U4" s="220" t="n">
        <v>20</v>
      </c>
      <c r="V4" s="220" t="n">
        <v>21</v>
      </c>
      <c r="W4" s="220" t="n">
        <v>22</v>
      </c>
      <c r="X4" s="220" t="n">
        <v>23</v>
      </c>
      <c r="Y4" s="220" t="n">
        <v>24</v>
      </c>
      <c r="Z4" s="220" t="n">
        <v>25</v>
      </c>
      <c r="AA4" s="220" t="n">
        <v>26</v>
      </c>
      <c r="AB4" s="220" t="n">
        <v>27</v>
      </c>
      <c r="AC4" s="220" t="n">
        <v>28</v>
      </c>
      <c r="AD4" s="220" t="n">
        <v>29</v>
      </c>
      <c r="AE4" s="220" t="n">
        <v>30</v>
      </c>
      <c r="AF4" s="220" t="n">
        <v>31</v>
      </c>
      <c r="AG4" s="220" t="n">
        <v>32</v>
      </c>
      <c r="AH4" s="220" t="n">
        <v>33</v>
      </c>
      <c r="AI4" s="220" t="n">
        <v>34</v>
      </c>
      <c r="AJ4" s="220" t="n">
        <v>35</v>
      </c>
      <c r="AK4" s="220" t="n">
        <v>36</v>
      </c>
      <c r="AL4" s="220" t="n">
        <v>37</v>
      </c>
      <c r="AM4" s="220" t="n">
        <v>38</v>
      </c>
      <c r="AN4" s="220" t="n">
        <v>39</v>
      </c>
      <c r="AO4" s="220" t="n">
        <v>40</v>
      </c>
      <c r="AP4" s="220" t="n">
        <v>41</v>
      </c>
      <c r="AQ4" s="220" t="n">
        <v>42</v>
      </c>
      <c r="AR4" s="220" t="n">
        <v>43</v>
      </c>
      <c r="AS4" s="220" t="n">
        <v>44</v>
      </c>
    </row>
    <row r="5" s="229" customFormat="true" ht="15.75" hidden="false" customHeight="true" outlineLevel="0" collapsed="false">
      <c r="A5" s="223" t="n">
        <v>1</v>
      </c>
      <c r="B5" s="224" t="n">
        <v>8</v>
      </c>
      <c r="C5" s="225" t="s">
        <v>31</v>
      </c>
      <c r="D5" s="225" t="s">
        <v>32</v>
      </c>
      <c r="E5" s="225" t="s">
        <v>43</v>
      </c>
      <c r="F5" s="225" t="s">
        <v>115</v>
      </c>
      <c r="G5" s="224" t="n">
        <v>15</v>
      </c>
      <c r="H5" s="224"/>
      <c r="I5" s="224"/>
      <c r="J5" s="226" t="n">
        <f aca="false">Лист4!K5+Лист4!L5+Лист4!M5+Лист4!N5+Лист4!O5+Лист4!P5+Лист4!R5+Лист4!T5+Лист4!V5+Лист4!X5+Лист4!Y5+Лист4!AA5+Лист4!AC5+Лист4!AE5+Лист4!AG5+Лист4!AI5+Лист4!AK5+Лист4!AM5+Лист4!AO5+Лист4!AQ5+Лист4!AR5+Лист4!AS5</f>
        <v>3333000</v>
      </c>
      <c r="K5" s="227"/>
      <c r="L5" s="227"/>
      <c r="M5" s="227"/>
      <c r="N5" s="227"/>
      <c r="O5" s="227"/>
      <c r="P5" s="227"/>
      <c r="Q5" s="228"/>
      <c r="R5" s="227"/>
      <c r="S5" s="227" t="n">
        <v>422.5</v>
      </c>
      <c r="T5" s="227" t="n">
        <v>1273000</v>
      </c>
      <c r="U5" s="227"/>
      <c r="V5" s="227"/>
      <c r="W5" s="227" t="n">
        <v>751.6</v>
      </c>
      <c r="X5" s="227" t="n">
        <v>1940000</v>
      </c>
      <c r="Y5" s="226" t="n">
        <v>120000</v>
      </c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</row>
    <row r="6" s="229" customFormat="true" ht="15.75" hidden="false" customHeight="true" outlineLevel="0" collapsed="false">
      <c r="A6" s="223" t="n">
        <v>2</v>
      </c>
      <c r="B6" s="224" t="n">
        <v>39</v>
      </c>
      <c r="C6" s="225" t="s">
        <v>31</v>
      </c>
      <c r="D6" s="225" t="s">
        <v>32</v>
      </c>
      <c r="E6" s="225" t="s">
        <v>43</v>
      </c>
      <c r="F6" s="225" t="s">
        <v>237</v>
      </c>
      <c r="G6" s="224" t="n">
        <v>26</v>
      </c>
      <c r="H6" s="224"/>
      <c r="I6" s="224"/>
      <c r="J6" s="226" t="n">
        <f aca="false">Лист4!K6+Лист4!L6+Лист4!M6+Лист4!N6+Лист4!O6+Лист4!P6+Лист4!R6+Лист4!T6+Лист4!V6+Лист4!X6+Лист4!Y6+Лист4!AA6+Лист4!AC6+Лист4!AE6+Лист4!AG6+Лист4!AI6+Лист4!AK6+Лист4!AM6+Лист4!AO6+Лист4!AQ6+Лист4!AR6+Лист4!AS6</f>
        <v>10620000</v>
      </c>
      <c r="K6" s="227" t="n">
        <v>1900000</v>
      </c>
      <c r="L6" s="227"/>
      <c r="M6" s="227" t="n">
        <v>1910000</v>
      </c>
      <c r="N6" s="227" t="n">
        <v>5100000</v>
      </c>
      <c r="O6" s="227"/>
      <c r="P6" s="227" t="n">
        <v>1710000</v>
      </c>
      <c r="Q6" s="228"/>
      <c r="R6" s="227"/>
      <c r="S6" s="227"/>
      <c r="T6" s="227"/>
      <c r="U6" s="227"/>
      <c r="V6" s="227"/>
      <c r="W6" s="227"/>
      <c r="X6" s="227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</row>
    <row r="7" s="229" customFormat="true" ht="15.75" hidden="false" customHeight="true" outlineLevel="0" collapsed="false">
      <c r="A7" s="223" t="n">
        <v>3</v>
      </c>
      <c r="B7" s="224" t="n">
        <v>56</v>
      </c>
      <c r="C7" s="225" t="s">
        <v>31</v>
      </c>
      <c r="D7" s="225" t="s">
        <v>32</v>
      </c>
      <c r="E7" s="225" t="s">
        <v>43</v>
      </c>
      <c r="F7" s="225" t="s">
        <v>238</v>
      </c>
      <c r="G7" s="224" t="n">
        <v>6</v>
      </c>
      <c r="H7" s="224"/>
      <c r="I7" s="224"/>
      <c r="J7" s="226" t="n">
        <f aca="false">Лист4!K7+Лист4!L7+Лист4!M7+Лист4!N7+Лист4!O7+Лист4!P7+Лист4!R7+Лист4!T7+Лист4!V7+Лист4!X7+Лист4!Y7+Лист4!AA7+Лист4!AC7+Лист4!AE7+Лист4!AG7+Лист4!AI7+Лист4!AK7+Лист4!AM7+Лист4!AO7+Лист4!AQ7+Лист4!AR7+Лист4!AS7</f>
        <v>7144000</v>
      </c>
      <c r="K7" s="227" t="n">
        <v>654000</v>
      </c>
      <c r="L7" s="227"/>
      <c r="M7" s="227"/>
      <c r="N7" s="227" t="n">
        <v>4860000</v>
      </c>
      <c r="O7" s="227"/>
      <c r="P7" s="227" t="n">
        <v>1630000</v>
      </c>
      <c r="Q7" s="228"/>
      <c r="R7" s="227"/>
      <c r="S7" s="227"/>
      <c r="T7" s="227"/>
      <c r="U7" s="227"/>
      <c r="V7" s="227"/>
      <c r="W7" s="227"/>
      <c r="X7" s="227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</row>
    <row r="8" s="233" customFormat="true" ht="15.75" hidden="false" customHeight="true" outlineLevel="0" collapsed="false">
      <c r="A8" s="223" t="n">
        <v>4</v>
      </c>
      <c r="B8" s="224" t="n">
        <v>86</v>
      </c>
      <c r="C8" s="225" t="s">
        <v>31</v>
      </c>
      <c r="D8" s="225" t="s">
        <v>32</v>
      </c>
      <c r="E8" s="225" t="s">
        <v>43</v>
      </c>
      <c r="F8" s="225" t="s">
        <v>69</v>
      </c>
      <c r="G8" s="224" t="n">
        <v>317</v>
      </c>
      <c r="H8" s="224"/>
      <c r="I8" s="224"/>
      <c r="J8" s="226" t="n">
        <f aca="false">Лист4!K8+Лист4!L8+Лист4!M8+Лист4!N8+Лист4!O8+Лист4!P8+Лист4!R8+Лист4!T8+Лист4!V8+Лист4!X8+Лист4!Y8+Лист4!AA8+Лист4!AC8+Лист4!AE8+Лист4!AG8+Лист4!AI8+Лист4!AK8+Лист4!AM8+Лист4!AO8+Лист4!AQ8+Лист4!AR8+Лист4!AS8</f>
        <v>7210000</v>
      </c>
      <c r="K8" s="230"/>
      <c r="L8" s="227"/>
      <c r="M8" s="227"/>
      <c r="N8" s="227"/>
      <c r="O8" s="227"/>
      <c r="P8" s="227"/>
      <c r="Q8" s="228"/>
      <c r="R8" s="227"/>
      <c r="S8" s="231"/>
      <c r="T8" s="230"/>
      <c r="U8" s="227"/>
      <c r="V8" s="227"/>
      <c r="W8" s="227" t="n">
        <v>3375</v>
      </c>
      <c r="X8" s="232" t="n">
        <v>7210000</v>
      </c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  <c r="AN8" s="226"/>
      <c r="AO8" s="226"/>
      <c r="AP8" s="226"/>
      <c r="AQ8" s="226"/>
      <c r="AR8" s="226"/>
      <c r="AS8" s="226"/>
    </row>
    <row r="9" s="239" customFormat="true" ht="24.75" hidden="false" customHeight="true" outlineLevel="0" collapsed="false">
      <c r="A9" s="223" t="n">
        <v>5</v>
      </c>
      <c r="B9" s="234" t="n">
        <v>103</v>
      </c>
      <c r="C9" s="235" t="s">
        <v>31</v>
      </c>
      <c r="D9" s="235" t="s">
        <v>32</v>
      </c>
      <c r="E9" s="235" t="s">
        <v>43</v>
      </c>
      <c r="F9" s="235" t="s">
        <v>76</v>
      </c>
      <c r="G9" s="234" t="n">
        <v>24</v>
      </c>
      <c r="H9" s="234"/>
      <c r="I9" s="234"/>
      <c r="J9" s="236" t="n">
        <f aca="false">Лист4!K9+Лист4!L9+Лист4!M9+Лист4!N9+Лист4!O9+Лист4!P9+Лист4!R9+Лист4!T9+Лист4!V9+Лист4!X9+Лист4!Y9+Лист4!AA9+Лист4!AC9+Лист4!AE9+Лист4!AG9+Лист4!AI9+Лист4!AK9+Лист4!AM9+Лист4!AO9+Лист4!AQ9+Лист4!AR9+Лист4!AS9</f>
        <v>1700000</v>
      </c>
      <c r="K9" s="237" t="n">
        <v>108000</v>
      </c>
      <c r="L9" s="237"/>
      <c r="M9" s="237"/>
      <c r="N9" s="237" t="n">
        <v>627000</v>
      </c>
      <c r="O9" s="237"/>
      <c r="P9" s="237"/>
      <c r="Q9" s="238"/>
      <c r="R9" s="237"/>
      <c r="S9" s="236"/>
      <c r="T9" s="236"/>
      <c r="U9" s="237"/>
      <c r="V9" s="237"/>
      <c r="W9" s="237" t="n">
        <v>373.9</v>
      </c>
      <c r="X9" s="237" t="n">
        <v>965000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6"/>
      <c r="AQ9" s="236"/>
      <c r="AR9" s="236"/>
      <c r="AS9" s="236"/>
    </row>
    <row r="10" s="239" customFormat="true" ht="24.75" hidden="false" customHeight="true" outlineLevel="0" collapsed="false">
      <c r="A10" s="223" t="n">
        <v>6</v>
      </c>
      <c r="B10" s="234" t="n">
        <v>104</v>
      </c>
      <c r="C10" s="235" t="s">
        <v>31</v>
      </c>
      <c r="D10" s="235" t="s">
        <v>32</v>
      </c>
      <c r="E10" s="235" t="s">
        <v>43</v>
      </c>
      <c r="F10" s="235" t="s">
        <v>76</v>
      </c>
      <c r="G10" s="234" t="n">
        <v>30</v>
      </c>
      <c r="H10" s="234"/>
      <c r="I10" s="234"/>
      <c r="J10" s="236" t="n">
        <f aca="false">Лист4!K10+Лист4!L10+Лист4!M10+Лист4!N10+Лист4!O10+Лист4!P10+Лист4!R10+Лист4!T10+Лист4!V10+Лист4!X10+Лист4!Y10+Лист4!AA10+Лист4!AC10+Лист4!AE10+Лист4!AG10+Лист4!AI10+Лист4!AK10+Лист4!AM10+Лист4!AO10+Лист4!AQ10+Лист4!AR10+Лист4!AS10</f>
        <v>3386400</v>
      </c>
      <c r="K10" s="237" t="n">
        <v>146000</v>
      </c>
      <c r="L10" s="237"/>
      <c r="M10" s="237"/>
      <c r="N10" s="237" t="n">
        <v>850400</v>
      </c>
      <c r="O10" s="237"/>
      <c r="P10" s="237"/>
      <c r="Q10" s="238"/>
      <c r="R10" s="237"/>
      <c r="S10" s="236"/>
      <c r="T10" s="236"/>
      <c r="U10" s="237"/>
      <c r="V10" s="237"/>
      <c r="W10" s="237" t="n">
        <v>770.76</v>
      </c>
      <c r="X10" s="237" t="n">
        <v>2390000</v>
      </c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6"/>
      <c r="AQ10" s="236"/>
      <c r="AR10" s="236"/>
      <c r="AS10" s="236"/>
    </row>
    <row r="11" s="239" customFormat="true" ht="24.75" hidden="false" customHeight="true" outlineLevel="0" collapsed="false">
      <c r="A11" s="223" t="n">
        <v>7</v>
      </c>
      <c r="B11" s="234" t="n">
        <v>105</v>
      </c>
      <c r="C11" s="235" t="s">
        <v>31</v>
      </c>
      <c r="D11" s="235" t="s">
        <v>32</v>
      </c>
      <c r="E11" s="235" t="s">
        <v>43</v>
      </c>
      <c r="F11" s="235" t="s">
        <v>76</v>
      </c>
      <c r="G11" s="234" t="n">
        <v>38</v>
      </c>
      <c r="H11" s="234"/>
      <c r="I11" s="234"/>
      <c r="J11" s="236" t="n">
        <f aca="false">Лист4!K11+Лист4!L11+Лист4!M11+Лист4!N11+Лист4!O11+Лист4!P11+Лист4!R11+Лист4!T11+Лист4!V11+Лист4!X11+Лист4!Y11+Лист4!AA11+Лист4!AC11+Лист4!AE11+Лист4!AG11+Лист4!AI11+Лист4!AK11+Лист4!AM11+Лист4!AO11+Лист4!AQ11+Лист4!AR11+Лист4!AS11</f>
        <v>2515700</v>
      </c>
      <c r="K11" s="237" t="n">
        <v>110000</v>
      </c>
      <c r="L11" s="237"/>
      <c r="M11" s="237"/>
      <c r="N11" s="237" t="n">
        <v>635700</v>
      </c>
      <c r="O11" s="237"/>
      <c r="P11" s="237"/>
      <c r="Q11" s="238"/>
      <c r="R11" s="237"/>
      <c r="S11" s="236"/>
      <c r="T11" s="236"/>
      <c r="U11" s="237"/>
      <c r="V11" s="237"/>
      <c r="W11" s="237" t="n">
        <v>517.38</v>
      </c>
      <c r="X11" s="237" t="n">
        <v>1770000</v>
      </c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</row>
    <row r="12" s="229" customFormat="true" ht="15.75" hidden="false" customHeight="true" outlineLevel="0" collapsed="false">
      <c r="A12" s="223" t="n">
        <v>8</v>
      </c>
      <c r="B12" s="224" t="n">
        <v>122</v>
      </c>
      <c r="C12" s="225" t="s">
        <v>31</v>
      </c>
      <c r="D12" s="225" t="s">
        <v>32</v>
      </c>
      <c r="E12" s="225" t="s">
        <v>43</v>
      </c>
      <c r="F12" s="225" t="s">
        <v>94</v>
      </c>
      <c r="G12" s="224" t="n">
        <v>9</v>
      </c>
      <c r="H12" s="224"/>
      <c r="I12" s="224"/>
      <c r="J12" s="226" t="n">
        <f aca="false">Лист4!K12+Лист4!L12+Лист4!M12+Лист4!N12+Лист4!O12+Лист4!P12+Лист4!R12+Лист4!T12+Лист4!V12+Лист4!X12+Лист4!Y12+Лист4!AA12+Лист4!AC12+Лист4!AE12+Лист4!AG12+Лист4!AI12+Лист4!AK12+Лист4!AM12+Лист4!AO12+Лист4!AQ12+Лист4!AR12+Лист4!AS12</f>
        <v>8746000</v>
      </c>
      <c r="K12" s="227"/>
      <c r="L12" s="227"/>
      <c r="M12" s="227"/>
      <c r="N12" s="227"/>
      <c r="O12" s="227"/>
      <c r="P12" s="227"/>
      <c r="Q12" s="228"/>
      <c r="R12" s="227"/>
      <c r="S12" s="227" t="n">
        <v>1053</v>
      </c>
      <c r="T12" s="227" t="n">
        <v>1800000</v>
      </c>
      <c r="U12" s="227"/>
      <c r="V12" s="227"/>
      <c r="W12" s="227" t="n">
        <v>3250.5</v>
      </c>
      <c r="X12" s="227" t="n">
        <v>6946000</v>
      </c>
      <c r="Y12" s="226"/>
      <c r="Z12" s="226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</row>
    <row r="13" s="229" customFormat="true" ht="15.75" hidden="false" customHeight="true" outlineLevel="0" collapsed="false">
      <c r="A13" s="223" t="n">
        <v>9</v>
      </c>
      <c r="B13" s="224" t="n">
        <v>134</v>
      </c>
      <c r="C13" s="225" t="s">
        <v>31</v>
      </c>
      <c r="D13" s="225" t="s">
        <v>32</v>
      </c>
      <c r="E13" s="225" t="s">
        <v>43</v>
      </c>
      <c r="F13" s="225" t="s">
        <v>149</v>
      </c>
      <c r="G13" s="224" t="n">
        <v>116</v>
      </c>
      <c r="H13" s="224"/>
      <c r="I13" s="224"/>
      <c r="J13" s="226" t="n">
        <f aca="false">Лист4!K13+Лист4!L13+Лист4!M13+Лист4!N13+Лист4!O13+Лист4!P13+Лист4!R13+Лист4!T13+Лист4!V13+Лист4!X13+Лист4!Y13+Лист4!AA13+Лист4!AC13+Лист4!AE13+Лист4!AG13+Лист4!AI13+Лист4!AK13+Лист4!AM13+Лист4!AO13+Лист4!AQ13+Лист4!AR13+Лист4!AS13</f>
        <v>5130000</v>
      </c>
      <c r="K13" s="227"/>
      <c r="L13" s="227"/>
      <c r="M13" s="227" t="n">
        <v>1390000</v>
      </c>
      <c r="N13" s="227" t="n">
        <v>3740000</v>
      </c>
      <c r="O13" s="227"/>
      <c r="P13" s="227"/>
      <c r="Q13" s="228"/>
      <c r="R13" s="227"/>
      <c r="S13" s="231"/>
      <c r="T13" s="240"/>
      <c r="U13" s="227"/>
      <c r="V13" s="227"/>
      <c r="W13" s="227"/>
      <c r="X13" s="227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</row>
    <row r="14" s="241" customFormat="true" ht="15.75" hidden="false" customHeight="true" outlineLevel="0" collapsed="false">
      <c r="A14" s="223" t="n">
        <v>10</v>
      </c>
      <c r="B14" s="234" t="n">
        <v>164</v>
      </c>
      <c r="C14" s="235" t="s">
        <v>31</v>
      </c>
      <c r="D14" s="235" t="s">
        <v>32</v>
      </c>
      <c r="E14" s="235" t="s">
        <v>43</v>
      </c>
      <c r="F14" s="235" t="s">
        <v>158</v>
      </c>
      <c r="G14" s="234" t="n">
        <v>11</v>
      </c>
      <c r="H14" s="234"/>
      <c r="I14" s="234"/>
      <c r="J14" s="236" t="n">
        <f aca="false">Лист4!K14+Лист4!L14+Лист4!M14+Лист4!N14+Лист4!O14+Лист4!P14+Лист4!R14+Лист4!T14+Лист4!V14+Лист4!X14+Лист4!Y14+Лист4!AA14+Лист4!AC14+Лист4!AE14+Лист4!AG14+Лист4!AI14+Лист4!AK14+Лист4!AM14+Лист4!AO14+Лист4!AQ14+Лист4!AR14+Лист4!AS14</f>
        <v>1989360</v>
      </c>
      <c r="K14" s="237"/>
      <c r="L14" s="237"/>
      <c r="M14" s="237"/>
      <c r="N14" s="237"/>
      <c r="O14" s="237"/>
      <c r="P14" s="237"/>
      <c r="Q14" s="238"/>
      <c r="R14" s="237"/>
      <c r="S14" s="237" t="n">
        <v>1183.38</v>
      </c>
      <c r="T14" s="237" t="n">
        <v>1989360</v>
      </c>
      <c r="U14" s="237"/>
      <c r="V14" s="237"/>
      <c r="W14" s="237"/>
      <c r="X14" s="237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</row>
    <row r="15" s="229" customFormat="true" ht="15.75" hidden="false" customHeight="true" outlineLevel="0" collapsed="false">
      <c r="A15" s="223" t="n">
        <v>11</v>
      </c>
      <c r="B15" s="224" t="n">
        <v>42</v>
      </c>
      <c r="C15" s="225" t="s">
        <v>31</v>
      </c>
      <c r="D15" s="225" t="s">
        <v>32</v>
      </c>
      <c r="E15" s="225" t="s">
        <v>43</v>
      </c>
      <c r="F15" s="225" t="s">
        <v>124</v>
      </c>
      <c r="G15" s="224" t="n">
        <v>11</v>
      </c>
      <c r="H15" s="224"/>
      <c r="I15" s="224"/>
      <c r="J15" s="226" t="n">
        <f aca="false">Лист4!K15+Лист4!L15+Лист4!M15+Лист4!N15+Лист4!O15+Лист4!P15+Лист4!R15+Лист4!T15+Лист4!V15+Лист4!X15+Лист4!Y15+Лист4!AA15+Лист4!AC15+Лист4!AE15+Лист4!AG15+Лист4!AI15+Лист4!AK15+Лист4!AM15+Лист4!AO15+Лист4!AQ15+Лист4!AR15+Лист4!AS15</f>
        <v>8257000</v>
      </c>
      <c r="K15" s="227"/>
      <c r="L15" s="227"/>
      <c r="M15" s="227"/>
      <c r="N15" s="227"/>
      <c r="O15" s="227"/>
      <c r="P15" s="227"/>
      <c r="Q15" s="228"/>
      <c r="R15" s="227"/>
      <c r="S15" s="227" t="n">
        <v>957.7</v>
      </c>
      <c r="T15" s="227" t="n">
        <v>2457000</v>
      </c>
      <c r="U15" s="227"/>
      <c r="V15" s="227"/>
      <c r="W15" s="227" t="n">
        <v>2721</v>
      </c>
      <c r="X15" s="227" t="n">
        <v>5800000</v>
      </c>
      <c r="Y15" s="226"/>
      <c r="Z15" s="226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  <c r="AM15" s="226"/>
      <c r="AN15" s="226"/>
      <c r="AO15" s="226"/>
      <c r="AP15" s="226"/>
      <c r="AQ15" s="226"/>
      <c r="AR15" s="226"/>
      <c r="AS15" s="226"/>
    </row>
    <row r="16" s="233" customFormat="true" ht="15.75" hidden="false" customHeight="true" outlineLevel="0" collapsed="false">
      <c r="A16" s="223" t="n">
        <v>12</v>
      </c>
      <c r="B16" s="224" t="n">
        <v>126</v>
      </c>
      <c r="C16" s="242" t="s">
        <v>31</v>
      </c>
      <c r="D16" s="242" t="s">
        <v>32</v>
      </c>
      <c r="E16" s="225" t="s">
        <v>43</v>
      </c>
      <c r="F16" s="225" t="s">
        <v>239</v>
      </c>
      <c r="G16" s="224" t="n">
        <v>13</v>
      </c>
      <c r="H16" s="224"/>
      <c r="I16" s="224"/>
      <c r="J16" s="226" t="n">
        <f aca="false">Лист4!K16+Лист4!L16+Лист4!M16+Лист4!N16+Лист4!O16+Лист4!P16+Лист4!R16+Лист4!T16+Лист4!V16+Лист4!X16+Лист4!Y16+Лист4!AA16+Лист4!AC16+Лист4!AE16+Лист4!AG16+Лист4!AI16+Лист4!AK16+Лист4!AM16+Лист4!AO16+Лист4!AQ16+Лист4!AR16+Лист4!AS16</f>
        <v>4396600</v>
      </c>
      <c r="K16" s="227" t="n">
        <v>636600</v>
      </c>
      <c r="L16" s="227" t="n">
        <v>1780000</v>
      </c>
      <c r="M16" s="227"/>
      <c r="N16" s="227"/>
      <c r="O16" s="227"/>
      <c r="P16" s="227"/>
      <c r="Q16" s="228"/>
      <c r="R16" s="227"/>
      <c r="S16" s="227" t="n">
        <v>1793.4</v>
      </c>
      <c r="T16" s="227" t="n">
        <v>1980000</v>
      </c>
      <c r="U16" s="227"/>
      <c r="V16" s="227"/>
      <c r="W16" s="227"/>
      <c r="X16" s="227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</row>
    <row r="17" s="244" customFormat="true" ht="15.75" hidden="false" customHeight="true" outlineLevel="0" collapsed="false">
      <c r="A17" s="223" t="n">
        <v>13</v>
      </c>
      <c r="B17" s="234" t="n">
        <v>167</v>
      </c>
      <c r="C17" s="243" t="s">
        <v>31</v>
      </c>
      <c r="D17" s="243" t="s">
        <v>32</v>
      </c>
      <c r="E17" s="235" t="s">
        <v>43</v>
      </c>
      <c r="F17" s="235" t="s">
        <v>161</v>
      </c>
      <c r="G17" s="234" t="n">
        <v>27</v>
      </c>
      <c r="H17" s="234"/>
      <c r="I17" s="234"/>
      <c r="J17" s="236" t="n">
        <f aca="false">Лист4!K17+Лист4!L17+Лист4!M17+Лист4!N17+Лист4!O17+Лист4!P17+Лист4!R17+Лист4!T17+Лист4!V17+Лист4!X17+Лист4!Y17+Лист4!AA17+Лист4!AC17+Лист4!AE17+Лист4!AG17+Лист4!AI17+Лист4!AK17+Лист4!AM17+Лист4!AO17+Лист4!AQ17+Лист4!AR17+Лист4!AS17</f>
        <v>2630000</v>
      </c>
      <c r="K17" s="237"/>
      <c r="L17" s="237"/>
      <c r="M17" s="237"/>
      <c r="N17" s="237"/>
      <c r="O17" s="237"/>
      <c r="P17" s="237" t="n">
        <v>1330000</v>
      </c>
      <c r="Q17" s="238"/>
      <c r="R17" s="237"/>
      <c r="S17" s="237" t="n">
        <v>825.8</v>
      </c>
      <c r="T17" s="237" t="n">
        <v>1300000</v>
      </c>
      <c r="U17" s="237"/>
      <c r="V17" s="237"/>
      <c r="W17" s="237"/>
      <c r="X17" s="237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</row>
    <row r="18" s="245" customFormat="true" ht="15.75" hidden="false" customHeight="true" outlineLevel="0" collapsed="false">
      <c r="A18" s="223" t="n">
        <v>14</v>
      </c>
      <c r="B18" s="234" t="n">
        <v>107</v>
      </c>
      <c r="C18" s="235" t="s">
        <v>31</v>
      </c>
      <c r="D18" s="235" t="s">
        <v>32</v>
      </c>
      <c r="E18" s="235" t="s">
        <v>43</v>
      </c>
      <c r="F18" s="235" t="s">
        <v>76</v>
      </c>
      <c r="G18" s="234" t="n">
        <v>131</v>
      </c>
      <c r="H18" s="234" t="n">
        <v>3</v>
      </c>
      <c r="I18" s="234" t="s">
        <v>240</v>
      </c>
      <c r="J18" s="236" t="n">
        <f aca="false">Лист4!K18+Лист4!L18+Лист4!M18+Лист4!M18+Лист4!O18+Лист4!P18+Лист4!R18+Лист4!T18+Лист4!V18+Лист4!X18+Лист4!Y18+Лист4!AA18+Лист4!AC18+Лист4!AE18+Лист4!AG18+Лист4!AI18+Лист4!AK18+Лист4!AM18+Лист4!AO18+Лист4!AQ18+Лист4!AR18+Лист4!AS18</f>
        <v>583000</v>
      </c>
      <c r="K18" s="237" t="n">
        <v>109000</v>
      </c>
      <c r="L18" s="237"/>
      <c r="M18" s="237" t="n">
        <v>237000</v>
      </c>
      <c r="N18" s="237"/>
      <c r="O18" s="237"/>
      <c r="P18" s="237"/>
      <c r="Q18" s="238"/>
      <c r="R18" s="237"/>
      <c r="S18" s="236"/>
      <c r="T18" s="236"/>
      <c r="U18" s="237"/>
      <c r="V18" s="237"/>
      <c r="W18" s="237"/>
      <c r="X18" s="237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</row>
    <row r="19" s="247" customFormat="true" ht="15.75" hidden="false" customHeight="true" outlineLevel="0" collapsed="false">
      <c r="A19" s="223" t="n">
        <v>15</v>
      </c>
      <c r="B19" s="224" t="n">
        <v>108</v>
      </c>
      <c r="C19" s="225" t="s">
        <v>31</v>
      </c>
      <c r="D19" s="225" t="s">
        <v>32</v>
      </c>
      <c r="E19" s="225" t="s">
        <v>43</v>
      </c>
      <c r="F19" s="225" t="s">
        <v>76</v>
      </c>
      <c r="G19" s="224" t="n">
        <v>131</v>
      </c>
      <c r="H19" s="224" t="n">
        <v>4</v>
      </c>
      <c r="I19" s="224" t="s">
        <v>240</v>
      </c>
      <c r="J19" s="226" t="n">
        <f aca="false">Лист4!K19+Лист4!L19+Лист4!M19+Лист4!N19+Лист4!O19+Лист4!P19+Лист4!R19+Лист4!T19+Лист4!V19+Лист4!X19+Лист4!Y19+Лист4!AA19+Лист4!AC19+Лист4!AE19+Лист4!AG19+Лист4!AI19+Лист4!AK19+Лист4!AM19+Лист4!AO19+Лист4!AQ19+Лист4!AR19+Лист4!AS19</f>
        <v>2000000</v>
      </c>
      <c r="K19" s="246"/>
      <c r="L19" s="246"/>
      <c r="M19" s="246"/>
      <c r="N19" s="227"/>
      <c r="O19" s="227"/>
      <c r="P19" s="227"/>
      <c r="Q19" s="228"/>
      <c r="R19" s="227"/>
      <c r="S19" s="227" t="n">
        <v>507.8</v>
      </c>
      <c r="T19" s="227" t="n">
        <v>2000000</v>
      </c>
      <c r="U19" s="227"/>
      <c r="V19" s="227"/>
      <c r="W19" s="227"/>
      <c r="X19" s="227"/>
      <c r="Y19" s="226"/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</row>
    <row r="20" s="244" customFormat="true" ht="15.75" hidden="false" customHeight="true" outlineLevel="0" collapsed="false">
      <c r="A20" s="223" t="n">
        <v>16</v>
      </c>
      <c r="B20" s="234" t="n">
        <v>132</v>
      </c>
      <c r="C20" s="235" t="s">
        <v>31</v>
      </c>
      <c r="D20" s="235" t="s">
        <v>32</v>
      </c>
      <c r="E20" s="235" t="s">
        <v>43</v>
      </c>
      <c r="F20" s="235" t="s">
        <v>149</v>
      </c>
      <c r="G20" s="234" t="n">
        <v>21</v>
      </c>
      <c r="H20" s="234"/>
      <c r="I20" s="234"/>
      <c r="J20" s="236" t="n">
        <f aca="false">Лист4!K20+Лист4!L20+Лист4!M20+Лист4!N20+Лист4!O20+Лист4!P20+Лист4!R20+Лист4!T20+Лист4!V20+Лист4!X20+Лист4!Y20+Лист4!AA20+Лист4!AC20+Лист4!AE20+Лист4!AG20+Лист4!AI20+Лист4!AK20+Лист4!AM20+Лист4!AO20+Лист4!AQ20+Лист4!AR20+Лист4!AS20</f>
        <v>5000000</v>
      </c>
      <c r="K20" s="237"/>
      <c r="L20" s="237"/>
      <c r="M20" s="237"/>
      <c r="N20" s="237"/>
      <c r="O20" s="237"/>
      <c r="P20" s="237"/>
      <c r="Q20" s="238"/>
      <c r="R20" s="237"/>
      <c r="S20" s="248" t="n">
        <v>1249</v>
      </c>
      <c r="T20" s="237" t="n">
        <v>1500000</v>
      </c>
      <c r="U20" s="237"/>
      <c r="V20" s="237"/>
      <c r="W20" s="248" t="n">
        <v>4950</v>
      </c>
      <c r="X20" s="237" t="n">
        <v>3500000</v>
      </c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6"/>
      <c r="AO20" s="236"/>
      <c r="AP20" s="236"/>
      <c r="AQ20" s="236"/>
      <c r="AR20" s="236"/>
      <c r="AS20" s="236"/>
    </row>
    <row r="21" s="229" customFormat="true" ht="15.75" hidden="false" customHeight="true" outlineLevel="0" collapsed="false">
      <c r="A21" s="223" t="n">
        <v>17</v>
      </c>
      <c r="B21" s="224" t="n">
        <v>84</v>
      </c>
      <c r="C21" s="242" t="s">
        <v>31</v>
      </c>
      <c r="D21" s="242" t="s">
        <v>32</v>
      </c>
      <c r="E21" s="225" t="s">
        <v>43</v>
      </c>
      <c r="F21" s="225" t="s">
        <v>69</v>
      </c>
      <c r="G21" s="224" t="n">
        <v>313</v>
      </c>
      <c r="H21" s="224"/>
      <c r="I21" s="249" t="s">
        <v>240</v>
      </c>
      <c r="J21" s="226" t="n">
        <f aca="false">Лист4!K21+Лист4!L21+Лист4!M21+Лист4!N21+Лист4!O21+Лист4!P21+Лист4!R21+Лист4!T21+Лист4!V21+Лист4!X21+Лист4!Y21+Лист4!AA21+Лист4!AC21+Лист4!AE21+Лист4!AG21+Лист4!AI21+Лист4!AK21+Лист4!AM21+Лист4!AO21+Лист4!AQ21+Лист4!AR21+Лист4!AS21</f>
        <v>5127000</v>
      </c>
      <c r="K21" s="227"/>
      <c r="L21" s="227"/>
      <c r="M21" s="227"/>
      <c r="N21" s="227"/>
      <c r="O21" s="227"/>
      <c r="P21" s="227"/>
      <c r="Q21" s="228"/>
      <c r="R21" s="227"/>
      <c r="S21" s="231"/>
      <c r="T21" s="227"/>
      <c r="U21" s="227"/>
      <c r="V21" s="227"/>
      <c r="W21" s="231" t="n">
        <v>2399.25</v>
      </c>
      <c r="X21" s="227" t="n">
        <v>5127000</v>
      </c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  <c r="AP21" s="226"/>
      <c r="AQ21" s="226"/>
      <c r="AR21" s="226"/>
      <c r="AS21" s="226"/>
    </row>
    <row r="22" s="229" customFormat="true" ht="24.75" hidden="false" customHeight="true" outlineLevel="0" collapsed="false">
      <c r="A22" s="223" t="n">
        <v>18</v>
      </c>
      <c r="B22" s="224" t="n">
        <v>153</v>
      </c>
      <c r="C22" s="225" t="s">
        <v>31</v>
      </c>
      <c r="D22" s="225" t="s">
        <v>32</v>
      </c>
      <c r="E22" s="225" t="s">
        <v>43</v>
      </c>
      <c r="F22" s="225" t="s">
        <v>154</v>
      </c>
      <c r="G22" s="224" t="n">
        <v>171</v>
      </c>
      <c r="H22" s="224" t="n">
        <v>2</v>
      </c>
      <c r="I22" s="224"/>
      <c r="J22" s="226" t="n">
        <f aca="false">Лист4!K22+Лист4!L22+Лист4!M22+Лист4!N22+Лист4!O22+Лист4!P22+Лист4!R22+Лист4!T22+Лист4!V22+Лист4!X22+Лист4!Y22+Лист4!AA22+Лист4!AC22+Лист4!AE22+Лист4!AG22+Лист4!AI22+Лист4!AK22+Лист4!AM22+Лист4!AO22+Лист4!AQ22+Лист4!AR22+Лист4!AS22</f>
        <v>1311380</v>
      </c>
      <c r="K22" s="227"/>
      <c r="L22" s="227"/>
      <c r="M22" s="227"/>
      <c r="N22" s="227"/>
      <c r="O22" s="227"/>
      <c r="P22" s="227"/>
      <c r="Q22" s="228"/>
      <c r="R22" s="227"/>
      <c r="S22" s="227" t="n">
        <v>936.7</v>
      </c>
      <c r="T22" s="227" t="n">
        <v>1311380</v>
      </c>
      <c r="U22" s="227"/>
      <c r="V22" s="227"/>
      <c r="W22" s="227"/>
      <c r="X22" s="227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</row>
    <row r="23" s="229" customFormat="true" ht="24.75" hidden="false" customHeight="true" outlineLevel="0" collapsed="false">
      <c r="A23" s="223" t="n">
        <v>19</v>
      </c>
      <c r="B23" s="224" t="n">
        <v>154</v>
      </c>
      <c r="C23" s="225" t="s">
        <v>31</v>
      </c>
      <c r="D23" s="225" t="s">
        <v>32</v>
      </c>
      <c r="E23" s="225" t="s">
        <v>43</v>
      </c>
      <c r="F23" s="225" t="s">
        <v>154</v>
      </c>
      <c r="G23" s="224" t="n">
        <v>171</v>
      </c>
      <c r="H23" s="224" t="n">
        <v>1</v>
      </c>
      <c r="I23" s="224"/>
      <c r="J23" s="226" t="n">
        <f aca="false">Лист4!K23+Лист4!L23+Лист4!M23+Лист4!N23+Лист4!O23+Лист4!P23+Лист4!R23+Лист4!T23+Лист4!V23+Лист4!X23+Лист4!Y23+Лист4!AA23+Лист4!AC23+Лист4!AE23+Лист4!AG23+Лист4!AI23+Лист4!AK23+Лист4!AM23+Лист4!AO23+Лист4!AQ23+Лист4!AR23+Лист4!AS23</f>
        <v>1353100</v>
      </c>
      <c r="K23" s="227"/>
      <c r="L23" s="227"/>
      <c r="M23" s="227"/>
      <c r="N23" s="227"/>
      <c r="O23" s="227"/>
      <c r="P23" s="227"/>
      <c r="Q23" s="228"/>
      <c r="R23" s="227"/>
      <c r="S23" s="227" t="n">
        <v>966.5</v>
      </c>
      <c r="T23" s="227" t="n">
        <v>1353100</v>
      </c>
      <c r="U23" s="227"/>
      <c r="V23" s="227"/>
      <c r="W23" s="227"/>
      <c r="X23" s="227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</row>
    <row r="24" s="257" customFormat="true" ht="15.75" hidden="false" customHeight="true" outlineLevel="0" collapsed="false">
      <c r="A24" s="223" t="n">
        <v>20</v>
      </c>
      <c r="B24" s="250" t="n">
        <v>1</v>
      </c>
      <c r="C24" s="251" t="s">
        <v>31</v>
      </c>
      <c r="D24" s="251" t="s">
        <v>32</v>
      </c>
      <c r="E24" s="251" t="s">
        <v>43</v>
      </c>
      <c r="F24" s="252" t="s">
        <v>241</v>
      </c>
      <c r="G24" s="250" t="n">
        <v>14</v>
      </c>
      <c r="H24" s="250"/>
      <c r="I24" s="250"/>
      <c r="J24" s="253" t="n">
        <f aca="false">Лист4!K24+Лист4!L24+Лист4!M24+Лист4!N24+Лист4!O24+Лист4!P24+Лист4!R24+Лист4!T24+Лист4!V24+Лист4!X24+Лист4!Y24+Лист4!AA24+Лист4!AC24+Лист4!AE24+Лист4!AG24+Лист4!AI24+Лист4!AK24+Лист4!AM24+Лист4!AO24+Лист4!AQ24+Лист4!AR24+Лист4!AS24</f>
        <v>3080000</v>
      </c>
      <c r="K24" s="250"/>
      <c r="L24" s="250"/>
      <c r="M24" s="250"/>
      <c r="N24" s="250"/>
      <c r="O24" s="250"/>
      <c r="P24" s="250"/>
      <c r="Q24" s="254"/>
      <c r="R24" s="250"/>
      <c r="S24" s="255" t="n">
        <v>1200</v>
      </c>
      <c r="T24" s="256" t="n">
        <v>3080000</v>
      </c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  <c r="AQ24" s="250"/>
      <c r="AR24" s="250"/>
      <c r="AS24" s="250"/>
    </row>
    <row r="25" s="257" customFormat="true" ht="15.75" hidden="false" customHeight="true" outlineLevel="0" collapsed="false">
      <c r="A25" s="223" t="n">
        <v>21</v>
      </c>
      <c r="B25" s="250" t="n">
        <v>101</v>
      </c>
      <c r="C25" s="251" t="s">
        <v>31</v>
      </c>
      <c r="D25" s="251" t="s">
        <v>32</v>
      </c>
      <c r="E25" s="251" t="s">
        <v>43</v>
      </c>
      <c r="F25" s="251" t="s">
        <v>146</v>
      </c>
      <c r="G25" s="250" t="n">
        <v>3</v>
      </c>
      <c r="H25" s="250"/>
      <c r="I25" s="250"/>
      <c r="J25" s="253" t="n">
        <f aca="false">Лист4!K25+Лист4!L25+Лист4!M25+Лист4!N25+Лист4!O25+Лист4!P25+Лист4!R25+Лист4!T25+Лист4!V25+Лист4!X25+Лист4!Y25+Лист4!AA25+Лист4!AC25+Лист4!AE25+Лист4!AG25+Лист4!AI25+Лист4!AK25+Лист4!AM25+Лист4!AO25+Лист4!AQ25+Лист4!AR25+Лист4!AS25</f>
        <v>1722000</v>
      </c>
      <c r="K25" s="258"/>
      <c r="L25" s="258"/>
      <c r="M25" s="258"/>
      <c r="N25" s="258"/>
      <c r="O25" s="258"/>
      <c r="P25" s="258"/>
      <c r="Q25" s="254"/>
      <c r="R25" s="258"/>
      <c r="S25" s="258" t="n">
        <v>1230</v>
      </c>
      <c r="T25" s="258" t="n">
        <v>1722000</v>
      </c>
      <c r="U25" s="258"/>
      <c r="V25" s="258"/>
      <c r="W25" s="258"/>
      <c r="X25" s="258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</row>
    <row r="26" s="257" customFormat="true" ht="15.75" hidden="false" customHeight="true" outlineLevel="0" collapsed="false">
      <c r="A26" s="223" t="n">
        <v>22</v>
      </c>
      <c r="B26" s="250" t="n">
        <v>118</v>
      </c>
      <c r="C26" s="251" t="s">
        <v>31</v>
      </c>
      <c r="D26" s="251" t="s">
        <v>32</v>
      </c>
      <c r="E26" s="251" t="s">
        <v>43</v>
      </c>
      <c r="F26" s="251" t="s">
        <v>94</v>
      </c>
      <c r="G26" s="250" t="n">
        <v>1</v>
      </c>
      <c r="H26" s="250" t="n">
        <v>1</v>
      </c>
      <c r="I26" s="250"/>
      <c r="J26" s="253" t="n">
        <f aca="false">Лист4!K26+Лист4!L26+Лист4!M26+Лист4!N26+Лист4!O26+Лист4!P26+Лист4!R26+Лист4!T26+Лист4!V26+Лист4!X26+Лист4!Y26+Лист4!AA26+Лист4!AC26+Лист4!AE26+Лист4!AG26+Лист4!AI26+Лист4!AK26+Лист4!AM26+Лист4!AO26+Лист4!AQ26+Лист4!AR26+Лист4!AS26</f>
        <v>2400000</v>
      </c>
      <c r="K26" s="258"/>
      <c r="L26" s="258"/>
      <c r="M26" s="258"/>
      <c r="N26" s="258"/>
      <c r="O26" s="258"/>
      <c r="P26" s="258"/>
      <c r="Q26" s="254"/>
      <c r="R26" s="258"/>
      <c r="S26" s="258" t="n">
        <v>688.8</v>
      </c>
      <c r="T26" s="258" t="n">
        <v>2400000</v>
      </c>
      <c r="U26" s="258"/>
      <c r="V26" s="258"/>
      <c r="W26" s="258"/>
      <c r="X26" s="259"/>
      <c r="Y26" s="258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53"/>
    </row>
    <row r="27" s="257" customFormat="true" ht="15.75" hidden="false" customHeight="true" outlineLevel="0" collapsed="false">
      <c r="A27" s="223" t="n">
        <v>23</v>
      </c>
      <c r="B27" s="250" t="n">
        <v>63</v>
      </c>
      <c r="C27" s="252" t="s">
        <v>31</v>
      </c>
      <c r="D27" s="252" t="s">
        <v>32</v>
      </c>
      <c r="E27" s="251" t="s">
        <v>43</v>
      </c>
      <c r="F27" s="251" t="s">
        <v>242</v>
      </c>
      <c r="G27" s="250" t="n">
        <v>41</v>
      </c>
      <c r="H27" s="250"/>
      <c r="I27" s="250"/>
      <c r="J27" s="253" t="n">
        <f aca="false">Лист4!K27+Лист4!L27+Лист4!M27+Лист4!N27+Лист4!O27+Лист4!P27+Лист4!R27+Лист4!T27+Лист4!V27+Лист4!X27+Лист4!Y27+Лист4!AA27+Лист4!AC27+Лист4!AE27+Лист4!AG27+Лист4!AI27+Лист4!AK27+Лист4!AM27+Лист4!AO27+Лист4!AQ27+Лист4!AR27+Лист4!AS27</f>
        <v>1908000</v>
      </c>
      <c r="K27" s="258"/>
      <c r="L27" s="258"/>
      <c r="M27" s="258"/>
      <c r="N27" s="258"/>
      <c r="O27" s="258"/>
      <c r="P27" s="258"/>
      <c r="Q27" s="254"/>
      <c r="R27" s="258"/>
      <c r="S27" s="258" t="n">
        <v>1272</v>
      </c>
      <c r="T27" s="258" t="n">
        <v>1908000</v>
      </c>
      <c r="U27" s="258"/>
      <c r="V27" s="258"/>
      <c r="W27" s="258"/>
      <c r="X27" s="258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</row>
    <row r="28" s="257" customFormat="true" ht="15.75" hidden="false" customHeight="true" outlineLevel="0" collapsed="false">
      <c r="A28" s="223" t="n">
        <v>24</v>
      </c>
      <c r="B28" s="250" t="n">
        <v>32</v>
      </c>
      <c r="C28" s="252" t="s">
        <v>31</v>
      </c>
      <c r="D28" s="252" t="s">
        <v>32</v>
      </c>
      <c r="E28" s="251" t="s">
        <v>43</v>
      </c>
      <c r="F28" s="251" t="s">
        <v>122</v>
      </c>
      <c r="G28" s="250" t="n">
        <v>24</v>
      </c>
      <c r="H28" s="250"/>
      <c r="I28" s="250"/>
      <c r="J28" s="253" t="n">
        <f aca="false">Лист4!K28+Лист4!L28+Лист4!M28+Лист4!N28+Лист4!O28+Лист4!P28+Лист4!R28+Лист4!T28+Лист4!V28+Лист4!X28+Лист4!Y28+Лист4!AA28+Лист4!AC28+Лист4!AE28+Лист4!AG28+Лист4!AI28+Лист4!AK28+Лист4!AM28+Лист4!AO28+Лист4!AQ28+Лист4!AR28+Лист4!AS28</f>
        <v>1220000</v>
      </c>
      <c r="K28" s="258"/>
      <c r="L28" s="258"/>
      <c r="M28" s="258"/>
      <c r="N28" s="258"/>
      <c r="O28" s="258"/>
      <c r="P28" s="258"/>
      <c r="Q28" s="254"/>
      <c r="R28" s="258"/>
      <c r="S28" s="258" t="n">
        <v>1179.8</v>
      </c>
      <c r="T28" s="258" t="n">
        <v>1220000</v>
      </c>
      <c r="U28" s="258"/>
      <c r="V28" s="258"/>
      <c r="W28" s="258"/>
      <c r="X28" s="258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</row>
    <row r="29" s="260" customFormat="true" ht="15.75" hidden="false" customHeight="true" outlineLevel="0" collapsed="false">
      <c r="E29" s="251" t="s">
        <v>43</v>
      </c>
      <c r="F29" s="261" t="s">
        <v>60</v>
      </c>
      <c r="G29" s="262" t="n">
        <v>9</v>
      </c>
      <c r="H29" s="261"/>
      <c r="J29" s="260" t="n">
        <v>1300000</v>
      </c>
    </row>
    <row r="30" s="260" customFormat="true" ht="12.75" hidden="false" customHeight="true" outlineLevel="0" collapsed="false">
      <c r="A30" s="263"/>
      <c r="E30" s="251" t="s">
        <v>43</v>
      </c>
      <c r="F30" s="264" t="s">
        <v>148</v>
      </c>
      <c r="G30" s="265" t="n">
        <v>6</v>
      </c>
      <c r="J30" s="266" t="n">
        <v>1436250</v>
      </c>
    </row>
    <row r="31" customFormat="false" ht="15.75" hidden="false" customHeight="true" outlineLevel="0" collapsed="false"/>
    <row r="32" customFormat="false" ht="15.75" hidden="false" customHeight="true" outlineLevel="0" collapsed="false">
      <c r="B32" s="267" t="s">
        <v>243</v>
      </c>
      <c r="C32" s="267"/>
      <c r="D32" s="267"/>
      <c r="E32" s="267"/>
      <c r="F32" s="268"/>
      <c r="G32" s="220"/>
      <c r="H32" s="220"/>
      <c r="I32" s="220"/>
      <c r="J32" s="269" t="n">
        <f aca="false">SUM(Лист4!J5:J31)</f>
        <v>95498790</v>
      </c>
      <c r="K32" s="269" t="n">
        <f aca="false">SUM(Лист4!K5:K31)</f>
        <v>3663600</v>
      </c>
      <c r="L32" s="269" t="n">
        <f aca="false">SUM(Лист4!L5:L31)</f>
        <v>1780000</v>
      </c>
      <c r="M32" s="269" t="n">
        <f aca="false">SUM(Лист4!M5:M31)</f>
        <v>3537000</v>
      </c>
      <c r="N32" s="269" t="n">
        <f aca="false">SUM(Лист4!N5:N31)</f>
        <v>15813100</v>
      </c>
      <c r="O32" s="269" t="n">
        <f aca="false">SUM(Лист4!O5:O31)</f>
        <v>0</v>
      </c>
      <c r="P32" s="269" t="n">
        <f aca="false">SUM(Лист4!P5:P31)</f>
        <v>4670000</v>
      </c>
      <c r="Q32" s="270" t="n">
        <f aca="false">SUM(Лист4!Q5:Q31)</f>
        <v>0</v>
      </c>
      <c r="R32" s="269" t="n">
        <f aca="false">SUM(Лист4!R5:R31)</f>
        <v>0</v>
      </c>
      <c r="S32" s="269" t="n">
        <f aca="false">SUM(Лист4!S5:S31)</f>
        <v>15466.38</v>
      </c>
      <c r="T32" s="269" t="n">
        <f aca="false">SUM(Лист4!T5:T31)</f>
        <v>27293840</v>
      </c>
      <c r="U32" s="269" t="n">
        <f aca="false">SUM(Лист4!U5:U31)</f>
        <v>0</v>
      </c>
      <c r="V32" s="269" t="n">
        <f aca="false">SUM(Лист4!V5:V31)</f>
        <v>0</v>
      </c>
      <c r="W32" s="269" t="n">
        <f aca="false">SUM(Лист4!W5:W31)</f>
        <v>19109.39</v>
      </c>
      <c r="X32" s="269" t="n">
        <f aca="false">SUM(Лист4!X5:X31)</f>
        <v>35648000</v>
      </c>
      <c r="Y32" s="269" t="n">
        <f aca="false">SUM(Лист4!Y5:Y31)</f>
        <v>120000</v>
      </c>
      <c r="Z32" s="269" t="e">
        <f aca="false">SUM("$Лист4.#REF!#REF!:#REF!#REF!")</f>
        <v>#VALUE!</v>
      </c>
      <c r="AA32" s="269" t="e">
        <f aca="false">SUM("$Лист4.#REF!#REF!:#REF!#REF!")</f>
        <v>#VALUE!</v>
      </c>
      <c r="AB32" s="269" t="e">
        <f aca="false">SUM("$Лист4.#REF!#REF!:#REF!#REF!")</f>
        <v>#VALUE!</v>
      </c>
      <c r="AC32" s="269" t="e">
        <f aca="false">SUM("$Лист4.#REF!#REF!:#REF!#REF!")</f>
        <v>#VALUE!</v>
      </c>
      <c r="AD32" s="269" t="e">
        <f aca="false">SUM("$Лист4.#REF!#REF!:#REF!#REF!")</f>
        <v>#VALUE!</v>
      </c>
      <c r="AE32" s="269" t="e">
        <f aca="false">SUM("$Лист4.#REF!#REF!:#REF!#REF!")</f>
        <v>#VALUE!</v>
      </c>
      <c r="AF32" s="269" t="e">
        <f aca="false">SUM("$Лист4.#REF!#REF!:#REF!#REF!")</f>
        <v>#VALUE!</v>
      </c>
      <c r="AG32" s="269" t="e">
        <f aca="false">SUM("$Лист4.#REF!#REF!:#REF!#REF!")</f>
        <v>#VALUE!</v>
      </c>
      <c r="AH32" s="269" t="e">
        <f aca="false">SUM("$Лист4.#REF!#REF!:#REF!#REF!")</f>
        <v>#VALUE!</v>
      </c>
      <c r="AI32" s="269" t="e">
        <f aca="false">SUM("$Лист4.#REF!#REF!:#REF!#REF!")</f>
        <v>#VALUE!</v>
      </c>
      <c r="AJ32" s="269" t="e">
        <f aca="false">SUM("$Лист4.#REF!#REF!:#REF!#REF!")</f>
        <v>#VALUE!</v>
      </c>
      <c r="AK32" s="269" t="e">
        <f aca="false">SUM("$Лист4.#REF!#REF!:#REF!#REF!")</f>
        <v>#VALUE!</v>
      </c>
      <c r="AL32" s="269" t="e">
        <f aca="false">SUM("$Лист4.#REF!#REF!:#REF!#REF!")</f>
        <v>#VALUE!</v>
      </c>
      <c r="AM32" s="269" t="e">
        <f aca="false">SUM("$Лист4.#REF!#REF!:#REF!#REF!")</f>
        <v>#VALUE!</v>
      </c>
      <c r="AN32" s="269" t="e">
        <f aca="false">SUM("$Лист4.#REF!#REF!:#REF!#REF!")</f>
        <v>#VALUE!</v>
      </c>
      <c r="AO32" s="269" t="e">
        <f aca="false">SUM("$Лист4.#REF!#REF!:#REF!#REF!")</f>
        <v>#VALUE!</v>
      </c>
      <c r="AP32" s="269" t="e">
        <f aca="false">SUM("$Лист4.#REF!#REF!:#REF!#REF!")</f>
        <v>#VALUE!</v>
      </c>
      <c r="AQ32" s="269" t="e">
        <f aca="false">SUM("$Лист4.#REF!#REF!:#REF!#REF!")</f>
        <v>#VALUE!</v>
      </c>
      <c r="AR32" s="269" t="e">
        <f aca="false">SUM("$Лист4.#REF!#REF!:#REF!#REF!")</f>
        <v>#VALUE!</v>
      </c>
      <c r="AS32" s="269" t="e">
        <f aca="false">SUM("$Лист4.#REF!#REF!:#REF!#REF!")</f>
        <v>#VALUE!</v>
      </c>
    </row>
  </sheetData>
  <mergeCells count="28">
    <mergeCell ref="C1:I1"/>
    <mergeCell ref="J1:J2"/>
    <mergeCell ref="K1:P1"/>
    <mergeCell ref="Q1:R2"/>
    <mergeCell ref="S1:T2"/>
    <mergeCell ref="U1:V2"/>
    <mergeCell ref="W1:X2"/>
    <mergeCell ref="Y1:Y2"/>
    <mergeCell ref="Z1:AA2"/>
    <mergeCell ref="AB1:AC2"/>
    <mergeCell ref="AD1:AE2"/>
    <mergeCell ref="AF1:AG2"/>
    <mergeCell ref="AH1:AQ1"/>
    <mergeCell ref="AR1:AR2"/>
    <mergeCell ref="AS1:AS2"/>
    <mergeCell ref="A2:A3"/>
    <mergeCell ref="C2:C3"/>
    <mergeCell ref="D2:D3"/>
    <mergeCell ref="E2:E3"/>
    <mergeCell ref="F2:F3"/>
    <mergeCell ref="G2:G3"/>
    <mergeCell ref="H2:H3"/>
    <mergeCell ref="I2:I3"/>
    <mergeCell ref="AH2:AI2"/>
    <mergeCell ref="AJ2:AK2"/>
    <mergeCell ref="AL2:AM2"/>
    <mergeCell ref="AN2:AO2"/>
    <mergeCell ref="AP2:AQ2"/>
  </mergeCells>
  <printOptions headings="false" gridLines="false" gridLinesSet="true" horizontalCentered="false" verticalCentered="false"/>
  <pageMargins left="0.7875" right="0.7875" top="0.669444444444445" bottom="0.669444444444445" header="0.511811023622047" footer="0.511811023622047"/>
  <pageSetup paperSize="9" scale="43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4.9375" defaultRowHeight="15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28679</TotalTime>
  <Application>LibreOffice/7.6.4.1$Windows_X86_64 LibreOffice_project/e19e193f88cd6c0525a17fb7a176ed8e6a3e2aa1</Application>
  <AppVersion>15.0000</AppVersion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2014-04-04T08:20:04Z</dcterms:created>
  <dc:creator>Пчельников И.А.</dc:creator>
  <dc:description/>
  <dc:language>ru-RU</dc:language>
  <cp:lastModifiedBy/>
  <dcterms:modified xsi:type="dcterms:W3CDTF">2026-07-01T07:39:12Z</dcterms:modified>
  <cp:revision>2782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